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Q:\01_GUSPRG\3_STRATEGIJSKE_INFORMACIJE_I_ISTRAZIVANJA\O2_STATISTIKA_zakljucani\Publikacije\Priopcenja\Gradevinarstvo\Zavrsene zgrade GP\Završene zgrade 2024\"/>
    </mc:Choice>
  </mc:AlternateContent>
  <xr:revisionPtr revIDLastSave="0" documentId="13_ncr:1_{D13DA344-D451-42E8-B8ED-5F195DB5C1B9}" xr6:coauthVersionLast="47" xr6:coauthVersionMax="47" xr10:uidLastSave="{00000000-0000-0000-0000-000000000000}"/>
  <bookViews>
    <workbookView xWindow="-120" yWindow="-120" windowWidth="29040" windowHeight="15840" tabRatio="948" xr2:uid="{00000000-000D-0000-FFFF-FFFF00000000}"/>
  </bookViews>
  <sheets>
    <sheet name="Sadržaj" sheetId="17" r:id="rId1"/>
    <sheet name="Tab. 1 " sheetId="15" r:id="rId2"/>
    <sheet name="G1 " sheetId="16" r:id="rId3"/>
    <sheet name="Tab.2" sheetId="11" r:id="rId4"/>
    <sheet name="G2" sheetId="32" r:id="rId5"/>
    <sheet name="G3" sheetId="31" r:id="rId6"/>
    <sheet name="Tab. 3" sheetId="14" r:id="rId7"/>
    <sheet name="Tab. 4" sheetId="4" r:id="rId8"/>
    <sheet name="Tab. 5" sheetId="30" r:id="rId9"/>
    <sheet name="Tab. 6" sheetId="5" r:id="rId10"/>
    <sheet name="G4" sheetId="33" r:id="rId11"/>
    <sheet name="Tab. 7." sheetId="9" r:id="rId12"/>
    <sheet name="Tab 8." sheetId="8" r:id="rId13"/>
    <sheet name="Met" sheetId="12" r:id="rId14"/>
    <sheet name="Kratice i znakovi" sheetId="18" r:id="rId15"/>
  </sheets>
  <definedNames>
    <definedName name="_xlnm.Print_Area" localSheetId="2">'G1 '!$A$1:$L$32</definedName>
    <definedName name="_xlnm.Print_Area" localSheetId="4">'G2'!$A:$M</definedName>
    <definedName name="_xlnm.Print_Area" localSheetId="5">'G3'!$A$1:$L$35</definedName>
    <definedName name="_xlnm.Print_Area" localSheetId="13">Met!$A$1:$B$50</definedName>
    <definedName name="_xlnm.Print_Area" localSheetId="12">'Tab 8.'!$A:$K</definedName>
    <definedName name="_xlnm.Print_Area" localSheetId="1">'Tab. 1 '!$A:$J</definedName>
    <definedName name="_xlnm.Print_Area" localSheetId="6">'Tab. 3'!$A:$L</definedName>
    <definedName name="_xlnm.Print_Area" localSheetId="7">'Tab. 4'!$A$1:$J$31</definedName>
    <definedName name="_xlnm.Print_Area" localSheetId="9">'Tab. 6'!$A$1:$K$41</definedName>
    <definedName name="_xlnm.Print_Area" localSheetId="3">Tab.2!$A$1:$H$32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9" l="1"/>
  <c r="C27" i="9"/>
  <c r="C26" i="9"/>
  <c r="C25" i="9"/>
  <c r="C24" i="9"/>
  <c r="C23" i="9"/>
  <c r="C22" i="9"/>
  <c r="C21" i="9"/>
  <c r="C20" i="9"/>
  <c r="C19" i="9"/>
  <c r="C18" i="9"/>
  <c r="C17" i="9"/>
  <c r="C16" i="9"/>
  <c r="C15" i="9"/>
  <c r="C14" i="9"/>
  <c r="C13" i="9"/>
  <c r="C29" i="9"/>
  <c r="J23" i="5"/>
  <c r="B23" i="9"/>
  <c r="B21" i="15"/>
  <c r="B20" i="15"/>
  <c r="B19" i="15"/>
  <c r="B18" i="15"/>
  <c r="B17" i="15"/>
  <c r="B16" i="15"/>
  <c r="B15" i="15"/>
  <c r="B14" i="15"/>
  <c r="B13" i="15"/>
  <c r="F12" i="9"/>
  <c r="E12" i="9"/>
  <c r="E13" i="15" l="1"/>
  <c r="C22" i="11"/>
  <c r="P16" i="30"/>
  <c r="Q16" i="30"/>
  <c r="R16" i="30"/>
  <c r="S16" i="30"/>
  <c r="H17" i="4"/>
  <c r="E17" i="4"/>
  <c r="D22" i="11"/>
  <c r="C25" i="5"/>
  <c r="C24" i="5" s="1"/>
  <c r="C23" i="5" s="1"/>
  <c r="D25" i="5"/>
  <c r="D24" i="5" s="1"/>
  <c r="D23" i="5" s="1"/>
  <c r="D14" i="5"/>
  <c r="D16" i="30"/>
  <c r="B17" i="4" l="1"/>
  <c r="I13" i="4"/>
  <c r="H13" i="4"/>
  <c r="F13" i="4"/>
  <c r="G17" i="4"/>
  <c r="F17" i="4"/>
  <c r="E13" i="4"/>
  <c r="B14" i="4"/>
  <c r="B15" i="4"/>
  <c r="B16" i="4"/>
  <c r="C14" i="4"/>
  <c r="C15" i="4"/>
  <c r="C16" i="4"/>
  <c r="D14" i="4"/>
  <c r="D15" i="4"/>
  <c r="D16" i="4"/>
  <c r="B18" i="4"/>
  <c r="B19" i="4"/>
  <c r="B20" i="4"/>
  <c r="B21" i="4"/>
  <c r="B22" i="4"/>
  <c r="B23" i="4"/>
  <c r="C18" i="4"/>
  <c r="D20" i="14"/>
  <c r="D19" i="14"/>
  <c r="F18" i="14"/>
  <c r="B18" i="14"/>
  <c r="C20" i="14"/>
  <c r="C19" i="14"/>
  <c r="D15" i="14"/>
  <c r="H12" i="4" l="1"/>
  <c r="B13" i="4"/>
  <c r="F12" i="4"/>
  <c r="C13" i="4"/>
  <c r="D18" i="14"/>
  <c r="C18" i="14"/>
  <c r="H25" i="11"/>
  <c r="H24" i="11"/>
  <c r="B23" i="15"/>
  <c r="E21" i="15"/>
  <c r="G13" i="5"/>
  <c r="E13" i="5"/>
  <c r="C13" i="5"/>
  <c r="B13" i="5"/>
  <c r="B21" i="5"/>
  <c r="B20" i="5"/>
  <c r="B19" i="5"/>
  <c r="B18" i="5"/>
  <c r="B17" i="5"/>
  <c r="B16" i="5"/>
  <c r="K15" i="5"/>
  <c r="J15" i="5"/>
  <c r="I15" i="5"/>
  <c r="I14" i="5" s="1"/>
  <c r="I13" i="5" s="1"/>
  <c r="H15" i="5"/>
  <c r="G15" i="5"/>
  <c r="F15" i="5"/>
  <c r="E15" i="5"/>
  <c r="E14" i="5" s="1"/>
  <c r="D15" i="5"/>
  <c r="C15" i="5"/>
  <c r="B15" i="5"/>
  <c r="K14" i="5"/>
  <c r="K13" i="5" s="1"/>
  <c r="J14" i="5"/>
  <c r="H14" i="5"/>
  <c r="G14" i="5"/>
  <c r="F14" i="5"/>
  <c r="F13" i="5" s="1"/>
  <c r="C14" i="5"/>
  <c r="B14" i="5"/>
  <c r="J13" i="5"/>
  <c r="H13" i="5"/>
  <c r="D13" i="5"/>
  <c r="C13" i="30"/>
  <c r="B13" i="30"/>
  <c r="D16" i="14"/>
  <c r="D14" i="14" s="1"/>
  <c r="C16" i="14"/>
  <c r="B16" i="14"/>
  <c r="C15" i="14"/>
  <c r="B15" i="14"/>
  <c r="B14" i="14" s="1"/>
  <c r="L14" i="14"/>
  <c r="K14" i="14"/>
  <c r="J14" i="14"/>
  <c r="I14" i="14"/>
  <c r="H14" i="14"/>
  <c r="G14" i="14"/>
  <c r="F14" i="14"/>
  <c r="E14" i="14"/>
  <c r="C14" i="14"/>
  <c r="H20" i="11"/>
  <c r="H19" i="11"/>
  <c r="H18" i="11"/>
  <c r="H16" i="11"/>
  <c r="H15" i="11"/>
  <c r="G13" i="11"/>
  <c r="F13" i="11"/>
  <c r="E13" i="11"/>
  <c r="D13" i="11"/>
  <c r="C13" i="11"/>
  <c r="F22" i="11"/>
  <c r="B12" i="15"/>
  <c r="E12" i="15"/>
  <c r="E20" i="15"/>
  <c r="E19" i="15"/>
  <c r="E18" i="15"/>
  <c r="E17" i="15"/>
  <c r="E16" i="15"/>
  <c r="E15" i="15"/>
  <c r="E14" i="15"/>
  <c r="H13" i="11" l="1"/>
  <c r="K12" i="8"/>
  <c r="B27" i="8"/>
  <c r="B15" i="8"/>
  <c r="B28" i="4" l="1"/>
  <c r="C28" i="4"/>
  <c r="D28" i="4"/>
  <c r="B27" i="4"/>
  <c r="C27" i="4"/>
  <c r="D27" i="4"/>
  <c r="B25" i="4"/>
  <c r="C25" i="4"/>
  <c r="D25" i="4"/>
  <c r="E12" i="4" l="1"/>
  <c r="G23" i="15" l="1"/>
  <c r="H23" i="15"/>
  <c r="I23" i="15"/>
  <c r="J23" i="15"/>
  <c r="F23" i="15"/>
  <c r="D23" i="15"/>
  <c r="C23" i="15"/>
  <c r="H27" i="11" l="1"/>
  <c r="H28" i="11"/>
  <c r="H29" i="11"/>
  <c r="I17" i="4" l="1"/>
  <c r="J17" i="4"/>
  <c r="D17" i="4" s="1"/>
  <c r="D18" i="4"/>
  <c r="J13" i="4"/>
  <c r="G13" i="4"/>
  <c r="E23" i="15" l="1"/>
  <c r="E16" i="30" l="1"/>
  <c r="F16" i="30"/>
  <c r="G16" i="30"/>
  <c r="H16" i="30"/>
  <c r="I16" i="30"/>
  <c r="J16" i="30"/>
  <c r="K16" i="30"/>
  <c r="L16" i="30"/>
  <c r="M16" i="30"/>
  <c r="N16" i="30"/>
  <c r="O16" i="30"/>
  <c r="E25" i="5" l="1"/>
  <c r="F25" i="5"/>
  <c r="G25" i="5"/>
  <c r="H25" i="5"/>
  <c r="I25" i="5"/>
  <c r="J25" i="5"/>
  <c r="K25" i="5"/>
  <c r="B31" i="5"/>
  <c r="B26" i="5"/>
  <c r="B27" i="5"/>
  <c r="B28" i="5"/>
  <c r="C14" i="30"/>
  <c r="C16" i="30" s="1"/>
  <c r="D19" i="4"/>
  <c r="D20" i="4"/>
  <c r="D21" i="4"/>
  <c r="D22" i="4"/>
  <c r="D23" i="4"/>
  <c r="D24" i="4"/>
  <c r="D26" i="4"/>
  <c r="D29" i="4"/>
  <c r="C19" i="4"/>
  <c r="C20" i="4"/>
  <c r="C21" i="4"/>
  <c r="C22" i="4"/>
  <c r="C23" i="4"/>
  <c r="C24" i="4"/>
  <c r="C26" i="4"/>
  <c r="C29" i="4"/>
  <c r="B24" i="4"/>
  <c r="B26" i="4"/>
  <c r="B29" i="4"/>
  <c r="D13" i="4" l="1"/>
  <c r="B25" i="5"/>
  <c r="B12" i="4" l="1"/>
  <c r="B29" i="8" l="1"/>
  <c r="B28" i="8"/>
  <c r="B26" i="8"/>
  <c r="B25" i="8"/>
  <c r="B24" i="8"/>
  <c r="B23" i="8"/>
  <c r="B22" i="8"/>
  <c r="B21" i="8"/>
  <c r="B20" i="8"/>
  <c r="B19" i="8"/>
  <c r="B18" i="8"/>
  <c r="B17" i="8"/>
  <c r="B16" i="8"/>
  <c r="B14" i="8"/>
  <c r="B13" i="8"/>
  <c r="J12" i="8"/>
  <c r="I12" i="8"/>
  <c r="H12" i="8"/>
  <c r="G12" i="8"/>
  <c r="F12" i="8"/>
  <c r="E12" i="8"/>
  <c r="D12" i="8"/>
  <c r="C12" i="8"/>
  <c r="D29" i="9"/>
  <c r="B29" i="9"/>
  <c r="D28" i="9"/>
  <c r="B28" i="9"/>
  <c r="D27" i="9"/>
  <c r="B27" i="9"/>
  <c r="D26" i="9"/>
  <c r="B26" i="9"/>
  <c r="D25" i="9"/>
  <c r="B25" i="9"/>
  <c r="D24" i="9"/>
  <c r="B24" i="9"/>
  <c r="D23" i="9"/>
  <c r="D22" i="9"/>
  <c r="B22" i="9"/>
  <c r="D21" i="9"/>
  <c r="B21" i="9"/>
  <c r="D20" i="9"/>
  <c r="B20" i="9"/>
  <c r="D19" i="9"/>
  <c r="B19" i="9"/>
  <c r="D18" i="9"/>
  <c r="B18" i="9"/>
  <c r="D17" i="9"/>
  <c r="B17" i="9"/>
  <c r="D16" i="9"/>
  <c r="B16" i="9"/>
  <c r="D15" i="9"/>
  <c r="B15" i="9"/>
  <c r="D14" i="9"/>
  <c r="C12" i="9"/>
  <c r="B14" i="9"/>
  <c r="D13" i="9"/>
  <c r="B13" i="9"/>
  <c r="J12" i="9"/>
  <c r="I12" i="9"/>
  <c r="H12" i="9"/>
  <c r="G12" i="9"/>
  <c r="B30" i="5"/>
  <c r="B23" i="5" s="1"/>
  <c r="B29" i="5"/>
  <c r="B24" i="5" s="1"/>
  <c r="K24" i="5"/>
  <c r="K23" i="5" s="1"/>
  <c r="J24" i="5"/>
  <c r="I24" i="5"/>
  <c r="I23" i="5" s="1"/>
  <c r="H24" i="5"/>
  <c r="H23" i="5" s="1"/>
  <c r="G24" i="5"/>
  <c r="G23" i="5" s="1"/>
  <c r="F24" i="5"/>
  <c r="F23" i="5" s="1"/>
  <c r="E24" i="5"/>
  <c r="E23" i="5" s="1"/>
  <c r="J12" i="4"/>
  <c r="L18" i="14"/>
  <c r="K18" i="14"/>
  <c r="J18" i="14"/>
  <c r="I18" i="14"/>
  <c r="H18" i="14"/>
  <c r="G18" i="14"/>
  <c r="E18" i="14"/>
  <c r="G22" i="11"/>
  <c r="H22" i="11" s="1"/>
  <c r="E22" i="11"/>
  <c r="D12" i="9" l="1"/>
  <c r="B12" i="9"/>
  <c r="D12" i="4"/>
  <c r="B12" i="8"/>
  <c r="I12" i="4"/>
  <c r="C17" i="4"/>
  <c r="C12" i="4" s="1"/>
  <c r="G12" i="4"/>
  <c r="B14" i="30" l="1"/>
  <c r="B16" i="30" s="1"/>
</calcChain>
</file>

<file path=xl/sharedStrings.xml><?xml version="1.0" encoding="utf-8"?>
<sst xmlns="http://schemas.openxmlformats.org/spreadsheetml/2006/main" count="487" uniqueCount="196">
  <si>
    <t>Završene zgrade</t>
  </si>
  <si>
    <t>Završeni stanovi</t>
  </si>
  <si>
    <t>Ukupno</t>
  </si>
  <si>
    <t>Prema vrsti zgrade</t>
  </si>
  <si>
    <t>Prema vrsti radova</t>
  </si>
  <si>
    <t>Novogradnja</t>
  </si>
  <si>
    <t>Broj stanova</t>
  </si>
  <si>
    <t>-</t>
  </si>
  <si>
    <t>Stambene zgrade</t>
  </si>
  <si>
    <t>s 1 stanom</t>
  </si>
  <si>
    <t>s 2 stana</t>
  </si>
  <si>
    <t>s 3 stana i više</t>
  </si>
  <si>
    <t>Nestambene zgrade</t>
  </si>
  <si>
    <t>Uredske zgrade</t>
  </si>
  <si>
    <t>Zgrade za trgovinu na veliko i malo</t>
  </si>
  <si>
    <t>Garaže</t>
  </si>
  <si>
    <t>Dogradnja i nadogradnja</t>
  </si>
  <si>
    <t>Stanovi prema broju soba</t>
  </si>
  <si>
    <t>2 - sobni</t>
  </si>
  <si>
    <t>3 - sobni</t>
  </si>
  <si>
    <t>4 - sobni</t>
  </si>
  <si>
    <t>5 - sobni</t>
  </si>
  <si>
    <t>6 - sobni</t>
  </si>
  <si>
    <t>7 - sobni</t>
  </si>
  <si>
    <t>Stanovi u novim zgradama</t>
  </si>
  <si>
    <t>Stanovi dobiveni dogradnjom i nadogradnjom</t>
  </si>
  <si>
    <t>Stanovi dobiveni prenamjenom nestambenog prostora u stambeni</t>
  </si>
  <si>
    <t>Prenamjena nestambenog prostora u stambeni</t>
  </si>
  <si>
    <t>Dogradnja</t>
  </si>
  <si>
    <t>s 3 i više</t>
  </si>
  <si>
    <t>Industrijske zgrade</t>
  </si>
  <si>
    <t>1-sobni</t>
  </si>
  <si>
    <t>2-sobni</t>
  </si>
  <si>
    <t>3-sobni</t>
  </si>
  <si>
    <t>4-sobni</t>
  </si>
  <si>
    <t>5-sobni</t>
  </si>
  <si>
    <t>6-sobni</t>
  </si>
  <si>
    <t>7-sobni</t>
  </si>
  <si>
    <t>GRAD ZAGREB</t>
  </si>
  <si>
    <t>Brezovica</t>
  </si>
  <si>
    <t>Črnomerec</t>
  </si>
  <si>
    <t>Donja Dubrava</t>
  </si>
  <si>
    <t>Gornja Dubrava</t>
  </si>
  <si>
    <t>Maksimir</t>
  </si>
  <si>
    <t>Sesvete</t>
  </si>
  <si>
    <t>Stenjevec</t>
  </si>
  <si>
    <t>Trnje</t>
  </si>
  <si>
    <t>broj</t>
  </si>
  <si>
    <t>5 i višesobni</t>
  </si>
  <si>
    <t>8 i višesobni</t>
  </si>
  <si>
    <t>8-sobni i više-sobni</t>
  </si>
  <si>
    <t xml:space="preserve">Podsljeme </t>
  </si>
  <si>
    <t>m²</t>
  </si>
  <si>
    <t>m³</t>
  </si>
  <si>
    <t>2015.</t>
  </si>
  <si>
    <t>Ostale zgrade, drugdje neklasificirane</t>
  </si>
  <si>
    <t>2016.</t>
  </si>
  <si>
    <t>1. ZAVRŠENE ZGRADE I STANOVI</t>
  </si>
  <si>
    <t>2. ZAVRŠENE ZGRADE I STANOVI, PREMA VRSTI ZGRADE I VRSTI RADOVA</t>
  </si>
  <si>
    <t>ukupno</t>
  </si>
  <si>
    <t>stambene</t>
  </si>
  <si>
    <t>nestambene</t>
  </si>
  <si>
    <t>Izvor podataka</t>
  </si>
  <si>
    <t>Obuhvat</t>
  </si>
  <si>
    <t>Definicije</t>
  </si>
  <si>
    <t>Kratice</t>
  </si>
  <si>
    <t>Znakovi</t>
  </si>
  <si>
    <t>2017.</t>
  </si>
  <si>
    <t>Gornji grad - Medveščak</t>
  </si>
  <si>
    <t>Novi Zagreb - istok</t>
  </si>
  <si>
    <t>Novi Zagreb - zapad</t>
  </si>
  <si>
    <t>Peščenica - Žitnjak</t>
  </si>
  <si>
    <t>Podsused - Vrapče</t>
  </si>
  <si>
    <t>Trešnjevka - jug</t>
  </si>
  <si>
    <t>Trešnjevka - sjever</t>
  </si>
  <si>
    <t>novogradnja</t>
  </si>
  <si>
    <t>dogradnja</t>
  </si>
  <si>
    <t>Fizičke osobe</t>
  </si>
  <si>
    <t>Pravne osobe</t>
  </si>
  <si>
    <t>2018.</t>
  </si>
  <si>
    <t xml:space="preserve">Broj stanova </t>
  </si>
  <si>
    <t>1 - sobni</t>
  </si>
  <si>
    <t xml:space="preserve">Stanovi prema broju soba </t>
  </si>
  <si>
    <t>Zgrade dječjih vrtića i osnovnih škola</t>
  </si>
  <si>
    <t>Gradske četvrti</t>
  </si>
  <si>
    <t xml:space="preserve">Indeksi </t>
  </si>
  <si>
    <r>
      <t>Stambene zgrade</t>
    </r>
    <r>
      <rPr>
        <sz val="10"/>
        <rFont val="Calibri"/>
        <family val="2"/>
        <charset val="238"/>
      </rPr>
      <t xml:space="preserve"> jesu građevine u kojima je 50% ili više ukupne korisne podne površine zgrade namijenjeno za stambene svrhe.</t>
    </r>
  </si>
  <si>
    <t>2019.</t>
  </si>
  <si>
    <t>Izvor: DZS</t>
  </si>
  <si>
    <t>REPUBLIKA HRVATSKA</t>
  </si>
  <si>
    <t>SADRŽAJ</t>
  </si>
  <si>
    <t>METODOLOGIJA</t>
  </si>
  <si>
    <t>KRATICE I ZNAKOVI</t>
  </si>
  <si>
    <t>ZAVRŠENE ZGRADE I STANOVI</t>
  </si>
  <si>
    <t xml:space="preserve">ZAVRŠENE ZGRADE PREMA VRSTI ZGRADE I VRSTI RADOVA </t>
  </si>
  <si>
    <t>ZAVRŠENE ZGRADE I STANOVI, PREMA VRSTI ZGRADE I VRSTI RADOVA</t>
  </si>
  <si>
    <t>ZAVRŠENI STANOVI PREMA VRSTI ZGRADE, VRSTI GRADNJE I BROJU SOBA</t>
  </si>
  <si>
    <r>
      <t>Korisna površina, m</t>
    </r>
    <r>
      <rPr>
        <vertAlign val="superscript"/>
        <sz val="11"/>
        <rFont val="Calibri"/>
        <family val="2"/>
        <charset val="238"/>
      </rPr>
      <t>2</t>
    </r>
  </si>
  <si>
    <r>
      <t>Dogradnja i nadogradnja</t>
    </r>
    <r>
      <rPr>
        <sz val="10"/>
        <rFont val="Calibri"/>
        <family val="2"/>
        <charset val="238"/>
      </rPr>
      <t xml:space="preserve"> jesu građevinski radovi kojima se dobivaju nove uporabne cjeline uz postojeće građevine ili na njima, kao npr. potpuno novi stan ili poslovni prostor.</t>
    </r>
  </si>
  <si>
    <r>
      <t>Stan</t>
    </r>
    <r>
      <rPr>
        <sz val="10"/>
        <rFont val="Calibri"/>
        <family val="2"/>
        <charset val="238"/>
      </rPr>
      <t xml:space="preserve"> je građevinski povezana cjelina namijenjena stanovanju koja se sastoji od jedne ili više soba s pomoćnim prostorijama (kuhinja, smočnica, kupaonica, zahod) ili bez pomoćnih prostorija i koja ima svoj zaseban ulaz izravno s hodnika, stubišta, dvorišta ili ulice.</t>
    </r>
  </si>
  <si>
    <r>
      <t>1) </t>
    </r>
    <r>
      <rPr>
        <sz val="10"/>
        <rFont val="Calibri"/>
        <family val="2"/>
        <charset val="238"/>
      </rPr>
      <t>Izvor: DZS</t>
    </r>
  </si>
  <si>
    <t>DZS</t>
  </si>
  <si>
    <t>Eurostat</t>
  </si>
  <si>
    <r>
      <t>METODOLOŠKA OBJAŠNJENJA</t>
    </r>
    <r>
      <rPr>
        <b/>
        <vertAlign val="superscript"/>
        <sz val="11"/>
        <rFont val="Calibri"/>
        <family val="2"/>
        <charset val="238"/>
      </rPr>
      <t>1)</t>
    </r>
  </si>
  <si>
    <t>itd.</t>
  </si>
  <si>
    <t>npr.</t>
  </si>
  <si>
    <t>Državni zavod za statistiku</t>
  </si>
  <si>
    <t>Statistički ured Europske unije</t>
  </si>
  <si>
    <t>i tako dalje</t>
  </si>
  <si>
    <t>četvorni metar</t>
  </si>
  <si>
    <t>kubični metar</t>
  </si>
  <si>
    <t>na primjer</t>
  </si>
  <si>
    <t>nema pojave</t>
  </si>
  <si>
    <t>%</t>
  </si>
  <si>
    <t>postotak</t>
  </si>
  <si>
    <r>
      <t>Nestambene zgrade</t>
    </r>
    <r>
      <rPr>
        <sz val="10"/>
        <rFont val="Calibri"/>
        <family val="2"/>
        <charset val="238"/>
      </rPr>
      <t xml:space="preserve"> jesu građevine koje nemaju stambene površine ili je manje od 50% ukupne korisne podne površine zgrade namijenjeno za stambene svrhe.</t>
    </r>
  </si>
  <si>
    <t>8-sobni</t>
  </si>
  <si>
    <t xml:space="preserve">korisna površina, m² </t>
  </si>
  <si>
    <t>5. ZAVRŠENI STANOVI PREMA BROJU SOBA I KORISNOJ POVRŠINI</t>
  </si>
  <si>
    <t>ZAVRŠENI STANOVI PREMA BROJU SOBA I KORISNOJ POVRŠINI</t>
  </si>
  <si>
    <t xml:space="preserve">STRUKTURA POVRŠINE ZAVRŠENIH ZGRADA PREMA VRSTI ZGRADE </t>
  </si>
  <si>
    <t>ZAVRŠENI STANOVI PREMA BROJU SOBA</t>
  </si>
  <si>
    <t>STRUKTURA POVRŠINE ZAVRŠENIH ZGRADA PREMA VRSTI RADOVA</t>
  </si>
  <si>
    <t>Odjel za statističke i analitičke poslove</t>
  </si>
  <si>
    <t>2020.</t>
  </si>
  <si>
    <t>broj 
zgrada</t>
  </si>
  <si>
    <r>
      <t>površina, 
m</t>
    </r>
    <r>
      <rPr>
        <vertAlign val="superscript"/>
        <sz val="11"/>
        <rFont val="Calibri"/>
        <family val="2"/>
        <charset val="238"/>
      </rPr>
      <t>2</t>
    </r>
  </si>
  <si>
    <t>broj 
stanova</t>
  </si>
  <si>
    <r>
      <t>prosječna korisna površina,
 m</t>
    </r>
    <r>
      <rPr>
        <vertAlign val="superscript"/>
        <sz val="11"/>
        <rFont val="Calibri"/>
        <family val="2"/>
        <charset val="238"/>
      </rPr>
      <t>2</t>
    </r>
  </si>
  <si>
    <r>
      <t>površina, 
m</t>
    </r>
    <r>
      <rPr>
        <vertAlign val="superscript"/>
        <sz val="11"/>
        <rFont val="Calibri"/>
        <family val="2"/>
        <charset val="238"/>
        <scheme val="minor"/>
      </rPr>
      <t>2</t>
    </r>
  </si>
  <si>
    <r>
      <t>površina,
 m</t>
    </r>
    <r>
      <rPr>
        <vertAlign val="superscript"/>
        <sz val="11"/>
        <rFont val="Calibri"/>
        <family val="2"/>
        <charset val="238"/>
      </rPr>
      <t>2</t>
    </r>
  </si>
  <si>
    <t>6. ZAVRŠENI STANOVI PREMA VRSTI ZGRADE, VRSTI GRADNJE I BROJU SOBA</t>
  </si>
  <si>
    <t>telefon: 01/610-1950</t>
  </si>
  <si>
    <t>https://www.zagreb.hr/statistika</t>
  </si>
  <si>
    <t>Sv. Ćirila i Metoda 5, Zagreb</t>
  </si>
  <si>
    <t xml:space="preserve">                                                                                                                                               </t>
  </si>
  <si>
    <t>MOLIMO KORISNIKE PRIOPĆENJA DA PRILIKOM KORIŠTENJA PODATAKA OBVEZNO NAVEDU IZVOR.</t>
  </si>
  <si>
    <t>Zbog potrebe i obveze da se ovo područje metodološki uskladi s odgovarajućom metodologijom EUROSTAT- i mogućnosti kontrole obuhvata iz različitih izvora podataka, uvedeno je novo istraživanje, prvi put za 2002. kojim se svi podaci o završenim zgradama i stanovima prate iz jednog izvora primjenom iste metodologije.</t>
  </si>
  <si>
    <r>
      <t>Površina zgrade</t>
    </r>
    <r>
      <rPr>
        <sz val="10"/>
        <rFont val="Calibri"/>
        <family val="2"/>
        <charset val="238"/>
      </rPr>
      <t xml:space="preserve"> jest zbroj površina svih etaža u zgradi koje su obuhvaćene vanjskim zidovima.</t>
    </r>
  </si>
  <si>
    <r>
      <t>Novogradnja</t>
    </r>
    <r>
      <rPr>
        <sz val="10"/>
        <rFont val="Calibri"/>
        <family val="2"/>
        <charset val="238"/>
      </rPr>
      <t xml:space="preserve"> je gradnja nove građevine na mjestu gdje prije nije bilo nikakve građevine ili je postojala, ali je uklonjena. Novogradnjom se smatra i ponovna gradnja od temelja onih zgrada koje su potpuno srušene zbog ratnih razaranja ili su bile toliko oštećene da su se morale potpuno srušiti.</t>
    </r>
  </si>
  <si>
    <r>
      <t>Korisna površina</t>
    </r>
    <r>
      <rPr>
        <sz val="10"/>
        <rFont val="Calibri"/>
        <family val="2"/>
        <charset val="238"/>
      </rPr>
      <t xml:space="preserve"> stana jest podna površina stana mjerena unutar zidova stana.</t>
    </r>
  </si>
  <si>
    <r>
      <t>Prenamjena nestambenog prostora u nove stanove</t>
    </r>
    <r>
      <rPr>
        <sz val="10"/>
        <rFont val="Calibri"/>
        <family val="2"/>
        <charset val="238"/>
      </rPr>
      <t xml:space="preserve"> jesu građevinski radovi kojima se postojeći prostor u zgradi (npr. tavanski ili podrumski prostor koji dotada nije bio uređen za stanovanje, garaže, prostor u kojem se obavljala neka proizvodna ili uslužna djelatnost) prenamjenjuje u jedan ili više stanova.</t>
    </r>
  </si>
  <si>
    <r>
      <t>m</t>
    </r>
    <r>
      <rPr>
        <vertAlign val="superscript"/>
        <sz val="11"/>
        <rFont val="Calibri"/>
        <family val="2"/>
        <charset val="238"/>
        <scheme val="minor"/>
      </rPr>
      <t>3</t>
    </r>
  </si>
  <si>
    <r>
      <t>m</t>
    </r>
    <r>
      <rPr>
        <vertAlign val="superscript"/>
        <sz val="11"/>
        <rFont val="Calibri"/>
        <family val="2"/>
        <charset val="238"/>
        <scheme val="minor"/>
      </rPr>
      <t>2</t>
    </r>
  </si>
  <si>
    <t>br.</t>
  </si>
  <si>
    <r>
      <t>volumen, m</t>
    </r>
    <r>
      <rPr>
        <vertAlign val="superscript"/>
        <sz val="11"/>
        <rFont val="Calibri"/>
        <family val="2"/>
        <charset val="238"/>
        <scheme val="minor"/>
      </rPr>
      <t>3</t>
    </r>
  </si>
  <si>
    <r>
      <t>Volumen  zgrade</t>
    </r>
    <r>
      <rPr>
        <sz val="10"/>
        <rFont val="Calibri"/>
        <family val="2"/>
        <charset val="238"/>
      </rPr>
      <t xml:space="preserve"> jest zbroj volumena svih natkrivenih dijelova zgrade uključujući vanjske zidove. </t>
    </r>
  </si>
  <si>
    <t>U ovom istraživanju zgradama se smatraju i građevine koje imaju krov, ali nemaju sve zidove (npr. nadstrešnice za vozila i na skladišnim prostorima), te građevine koje su pretežno ili potpuno smještene ispod površine zemlje (npr. skloništa, podzemne garaže, prodavaonice i drugi poslovni prostori u pothodnicima).</t>
  </si>
  <si>
    <t>GRADSKI URED ZA GOSPODARSTVO,</t>
  </si>
  <si>
    <t>EKOLOŠKU ODRŽIVOST I STRATEGIJSKO PLANIRANJE</t>
  </si>
  <si>
    <t>2021.</t>
  </si>
  <si>
    <t>Izvor: DZS; obrada: GUGEOSP - Odjel za statističke i analitičke poslove</t>
  </si>
  <si>
    <t>Izvor: DZS; obrada: GUGEOSP -  Odjel za statističke i analitičke poslove</t>
  </si>
  <si>
    <t>Hoteli</t>
  </si>
  <si>
    <t>GUGEOSP</t>
  </si>
  <si>
    <t>Gradski ured za gospodarstvo, ekološku održivost i strategijsko planiranje</t>
  </si>
  <si>
    <t>Priredio i objavio Gradski ured za gospodarstvo, ekološku održivost i strategijsko planiranje</t>
  </si>
  <si>
    <t>Podaci o vrstama građevina i radova razvrstani su prema Nacionalnoj klasifikaciji vrsta građevina – NKVG (Metodološke upute br. 41, ISBN 953-6667-33-9, Državni zavod za statistiku, 2002.).</t>
  </si>
  <si>
    <t>Podaci o stanovima prikupljeni su prema metodologiji koja se primjenjuje u popisima stanovništva, kućanstava i stanova te je usklađena s Preporukama Konferencije europskih statističara za popise stanovništva i stanova 2020., Ujedinjeni narodi, New York i Ženeva, 2015.</t>
  </si>
  <si>
    <r>
      <t>Zgrade</t>
    </r>
    <r>
      <rPr>
        <sz val="10"/>
        <rFont val="Calibri"/>
        <family val="2"/>
        <charset val="238"/>
      </rPr>
      <t xml:space="preserve"> su stalne građevine koje imaju krovište i vanjske zidove, sagrađene su kao samostalne uporabne cjeline koje pružaju zaštitu od vremenskih i drugih vanjskih utjecaja, a namijenjene su stanovanju, obavljanju neke djelatnosti ili smještaju i čuvanje životinja, robe, opreme za različite proizvodne i uslužne djelatnosti itd.</t>
    </r>
  </si>
  <si>
    <t xml:space="preserve">ZAVRŠENE ZGRADE I STANOVI PREMA VRSTI RADOVA I VRSTI INVESTITORA </t>
  </si>
  <si>
    <t xml:space="preserve">3. ZAVRŠENE ZGRADE I STANOVI PREMA VRSTI RADOVA I VRSTI INVESTITORA </t>
  </si>
  <si>
    <t>Tabela 1.</t>
  </si>
  <si>
    <t>Graf 1.</t>
  </si>
  <si>
    <t>Tabela 2.</t>
  </si>
  <si>
    <t>Graf 2.</t>
  </si>
  <si>
    <t>Graf 3.</t>
  </si>
  <si>
    <t>Tabela 3.</t>
  </si>
  <si>
    <t>Tabela 4.</t>
  </si>
  <si>
    <t>Tabela 5.</t>
  </si>
  <si>
    <t>Tabela 6.</t>
  </si>
  <si>
    <t>Graf 4.</t>
  </si>
  <si>
    <t>Tabela 7.</t>
  </si>
  <si>
    <t>Tabela 8.</t>
  </si>
  <si>
    <r>
      <rPr>
        <sz val="10"/>
        <rFont val="Calibri"/>
        <family val="2"/>
        <charset val="238"/>
      </rPr>
      <t>Do 2002. godin</t>
    </r>
    <r>
      <rPr>
        <b/>
        <sz val="10"/>
        <rFont val="Calibri"/>
        <family val="2"/>
        <charset val="238"/>
      </rPr>
      <t>e</t>
    </r>
    <r>
      <rPr>
        <sz val="10"/>
        <rFont val="Calibri"/>
        <family val="2"/>
        <charset val="238"/>
      </rPr>
      <t xml:space="preserve"> podaci o ukupnom broju završenih zgrada i stanova prikupljali su se iz dva izvora: podataka o gradnji u režiji privatnih vlasnika na temelju dokumentacije mjerodavnih tijela graditeljstva u Gradu Zagrebu i dokumentacije izvođača radova (pravnih osoba) s 5 i više zaposlenih. </t>
    </r>
  </si>
  <si>
    <t>2022.</t>
  </si>
  <si>
    <t>Podaci o završenim zgradama i stanovima prikupljaju se putem Godišnjeg izvještaja o završenim zgradama i stanovima (obrazac GRAĐ-10). Izvještaj ispunjavaju popisivači obilaskom terena i utvrđivanjem stanja o tome koje su zgrade i stanovi završeni u izvještajnoj godini. Popis se obavlja preko gradskog ureda nadležnog za upravne poslove graditeljstva Grada Zagreba, ovlaštenog za izdavanje akata na temelju kojih se može graditi. Osnova za obilazak terena je adresar sastavljen na temelju podataka o izdanim građevinskim dozvolama.</t>
  </si>
  <si>
    <t>2023.</t>
  </si>
  <si>
    <r>
      <rPr>
        <sz val="9"/>
        <rFont val="Calibri"/>
        <family val="2"/>
        <charset val="238"/>
      </rPr>
      <t>e-mail:</t>
    </r>
    <r>
      <rPr>
        <u/>
        <sz val="9"/>
        <color theme="10"/>
        <rFont val="Calibri"/>
        <family val="2"/>
        <charset val="238"/>
      </rPr>
      <t xml:space="preserve"> statistika@zagreb.hr</t>
    </r>
  </si>
  <si>
    <t xml:space="preserve">2023. </t>
  </si>
  <si>
    <t>Zgrade bolnica i klinika</t>
  </si>
  <si>
    <t>Sportske dvorane</t>
  </si>
  <si>
    <t>Rezervoari, silosi i skladišta</t>
  </si>
  <si>
    <t>Poljoprivredne gospodarske zgrade</t>
  </si>
  <si>
    <t>Donji grad</t>
  </si>
  <si>
    <t>ZAVRŠENE ZGRADE I STANOVI U 2024.</t>
  </si>
  <si>
    <t>ZAVRŠENE ZGRADE PREMA VRSTI ZGRADE I VRSTI RADOVA U 2024.</t>
  </si>
  <si>
    <t>BROJ I GRAĐEVINSKE VELIČINE ZAVRŠENIH ZGRADA PO GRADSKIM ČETVRTIMA U 2024.</t>
  </si>
  <si>
    <t>ZAVRŠENI STANOVI PREMA BROJU SOBA PO GRADSKIM ČETVRTIMA U 2024.</t>
  </si>
  <si>
    <t>2024.</t>
  </si>
  <si>
    <r>
      <rPr>
        <u/>
        <sz val="11"/>
        <rFont val="Calibri"/>
        <family val="2"/>
        <charset val="238"/>
      </rPr>
      <t>2024.</t>
    </r>
    <r>
      <rPr>
        <sz val="11"/>
        <rFont val="Calibri"/>
        <family val="2"/>
        <charset val="238"/>
      </rPr>
      <t xml:space="preserve">
2023.</t>
    </r>
  </si>
  <si>
    <t xml:space="preserve">2024. </t>
  </si>
  <si>
    <t>4. ZAVRŠENE ZGRADE PREMA VRSTI ZGRADE I VRSTI RADOVA U 2024.</t>
  </si>
  <si>
    <t>7. BROJ I GRAĐEVINSKE VELIČINE ZAVRŠENIH ZGRADA PO GRADSKIM ČETVRTIMA U 2024.</t>
  </si>
  <si>
    <t>8. ZAVRŠENI STANOVI PREMA BROJU SOBA PO GRADSKIM ČETVRTIMA U 2024.</t>
  </si>
  <si>
    <t>Zgrade za znanstvenoistraživačku djelatnost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</si>
</sst>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0"/>
    <numFmt numFmtId="166" formatCode="#,##0.0"/>
    <numFmt numFmtId="167" formatCode="_-* #\ ###\ ##0_-;\-* #\ ##0_-;_-* &quot;-&quot;"/>
    <numFmt numFmtId="168" formatCode="#,##0_ ;\-#,##0\ "/>
  </numFmts>
  <fonts count="42"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8"/>
      <name val="Times New Roman"/>
      <family val="1"/>
      <charset val="238"/>
    </font>
    <font>
      <sz val="10"/>
      <name val="Calibri"/>
      <family val="2"/>
      <charset val="238"/>
    </font>
    <font>
      <sz val="10"/>
      <color indexed="10"/>
      <name val="Calibri"/>
      <family val="2"/>
      <charset val="238"/>
    </font>
    <font>
      <vertAlign val="superscript"/>
      <sz val="10"/>
      <name val="Calibri"/>
      <family val="2"/>
      <charset val="238"/>
    </font>
    <font>
      <b/>
      <sz val="10"/>
      <name val="Calibri"/>
      <family val="2"/>
      <charset val="238"/>
    </font>
    <font>
      <i/>
      <sz val="10"/>
      <name val="Calibri"/>
      <family val="2"/>
      <charset val="238"/>
    </font>
    <font>
      <vertAlign val="superscript"/>
      <sz val="8"/>
      <name val="Calibri"/>
      <family val="2"/>
      <charset val="238"/>
    </font>
    <font>
      <sz val="11"/>
      <name val="Calibri"/>
      <family val="2"/>
      <charset val="238"/>
    </font>
    <font>
      <sz val="10"/>
      <color rgb="FFFF0000"/>
      <name val="Calibri"/>
      <family val="2"/>
      <charset val="238"/>
    </font>
    <font>
      <sz val="9"/>
      <name val="Calibri"/>
      <family val="2"/>
      <charset val="238"/>
    </font>
    <font>
      <sz val="9"/>
      <color rgb="FFFF0000"/>
      <name val="Calibri"/>
      <family val="2"/>
      <charset val="238"/>
    </font>
    <font>
      <sz val="11"/>
      <color theme="1"/>
      <name val="Calibri"/>
      <family val="2"/>
      <scheme val="minor"/>
    </font>
    <font>
      <sz val="10"/>
      <name val="Calibri"/>
      <family val="2"/>
      <charset val="238"/>
      <scheme val="minor"/>
    </font>
    <font>
      <u/>
      <sz val="11"/>
      <color theme="10"/>
      <name val="Calibri"/>
      <family val="2"/>
      <scheme val="minor"/>
    </font>
    <font>
      <u/>
      <sz val="11"/>
      <color rgb="FF0000FF"/>
      <name val="Calibri"/>
      <family val="2"/>
      <charset val="238"/>
      <scheme val="minor"/>
    </font>
    <font>
      <b/>
      <sz val="11"/>
      <name val="Calibri"/>
      <family val="2"/>
      <charset val="238"/>
    </font>
    <font>
      <u/>
      <sz val="11"/>
      <name val="Calibri"/>
      <family val="2"/>
      <charset val="238"/>
    </font>
    <font>
      <vertAlign val="superscript"/>
      <sz val="11"/>
      <name val="Calibri"/>
      <family val="2"/>
      <charset val="238"/>
    </font>
    <font>
      <sz val="11"/>
      <name val="Calibri"/>
      <family val="2"/>
      <charset val="238"/>
      <scheme val="minor"/>
    </font>
    <font>
      <vertAlign val="superscript"/>
      <sz val="11"/>
      <name val="Calibri"/>
      <family val="2"/>
      <charset val="238"/>
      <scheme val="minor"/>
    </font>
    <font>
      <b/>
      <sz val="11"/>
      <name val="Calibri"/>
      <family val="2"/>
      <charset val="238"/>
      <scheme val="minor"/>
    </font>
    <font>
      <b/>
      <vertAlign val="superscript"/>
      <sz val="11"/>
      <name val="Calibri"/>
      <family val="2"/>
      <charset val="238"/>
    </font>
    <font>
      <sz val="11"/>
      <color rgb="FF000000"/>
      <name val="Calibri"/>
      <family val="2"/>
      <charset val="238"/>
      <scheme val="minor"/>
    </font>
    <font>
      <sz val="11"/>
      <color theme="1"/>
      <name val="Calibri"/>
      <family val="2"/>
      <charset val="238"/>
      <scheme val="minor"/>
    </font>
    <font>
      <sz val="11"/>
      <color rgb="FFFF0000"/>
      <name val="Calibri"/>
      <family val="2"/>
      <charset val="238"/>
      <scheme val="minor"/>
    </font>
    <font>
      <vertAlign val="superscript"/>
      <sz val="9"/>
      <name val="Calibri"/>
      <family val="2"/>
      <charset val="238"/>
    </font>
    <font>
      <sz val="11"/>
      <color theme="1"/>
      <name val="Calibri"/>
      <family val="2"/>
      <charset val="238"/>
    </font>
    <font>
      <sz val="11"/>
      <color rgb="FFFF0000"/>
      <name val="Calibri"/>
      <family val="2"/>
      <charset val="238"/>
    </font>
    <font>
      <b/>
      <sz val="11"/>
      <color theme="1"/>
      <name val="Calibri"/>
      <family val="2"/>
      <charset val="238"/>
      <scheme val="minor"/>
    </font>
    <font>
      <u/>
      <sz val="10"/>
      <color theme="10"/>
      <name val="Times New Roman"/>
      <family val="1"/>
      <charset val="238"/>
    </font>
    <font>
      <u/>
      <sz val="9"/>
      <color theme="10"/>
      <name val="Calibri"/>
      <family val="2"/>
      <charset val="238"/>
    </font>
    <font>
      <b/>
      <sz val="10.5"/>
      <name val="Calibri"/>
      <family val="2"/>
      <charset val="238"/>
    </font>
    <font>
      <b/>
      <sz val="10"/>
      <name val="Calibri"/>
      <family val="2"/>
      <charset val="238"/>
      <scheme val="minor"/>
    </font>
    <font>
      <u/>
      <sz val="11"/>
      <color theme="10"/>
      <name val="Calibri"/>
      <family val="2"/>
      <charset val="238"/>
      <scheme val="minor"/>
    </font>
    <font>
      <b/>
      <sz val="16"/>
      <color theme="1"/>
      <name val="Calibri"/>
      <family val="2"/>
      <charset val="238"/>
      <scheme val="minor"/>
    </font>
    <font>
      <sz val="11"/>
      <color rgb="FF0000FF"/>
      <name val="Calibri"/>
      <family val="2"/>
      <charset val="238"/>
      <scheme val="minor"/>
    </font>
    <font>
      <b/>
      <sz val="10"/>
      <color rgb="FFFF0000"/>
      <name val="Calibri"/>
      <family val="2"/>
      <charset val="238"/>
    </font>
  </fonts>
  <fills count="3">
    <fill>
      <patternFill patternType="none"/>
    </fill>
    <fill>
      <patternFill patternType="gray125"/>
    </fill>
    <fill>
      <patternFill patternType="solid">
        <fgColor rgb="FFFFEBFF"/>
        <bgColor indexed="64"/>
      </patternFill>
    </fill>
  </fills>
  <borders count="24">
    <border>
      <left/>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0" fontId="16" fillId="0" borderId="0"/>
    <xf numFmtId="0" fontId="18" fillId="0" borderId="0" applyNumberFormat="0" applyFill="0" applyBorder="0" applyAlignment="0" applyProtection="0"/>
    <xf numFmtId="0" fontId="28" fillId="0" borderId="0"/>
    <xf numFmtId="0" fontId="4" fillId="0" borderId="0"/>
    <xf numFmtId="0" fontId="34" fillId="0" borderId="0" applyNumberFormat="0" applyFill="0" applyBorder="0" applyAlignment="0" applyProtection="0"/>
  </cellStyleXfs>
  <cellXfs count="292">
    <xf numFmtId="0" fontId="0" fillId="0" borderId="0" xfId="0"/>
    <xf numFmtId="0" fontId="6" fillId="0" borderId="0" xfId="0" applyFont="1" applyAlignment="1">
      <alignment horizontal="center"/>
    </xf>
    <xf numFmtId="0" fontId="6" fillId="0" borderId="0" xfId="0" applyFont="1"/>
    <xf numFmtId="3" fontId="6" fillId="0" borderId="0" xfId="0" applyNumberFormat="1" applyFont="1"/>
    <xf numFmtId="0" fontId="7" fillId="0" borderId="0" xfId="0" applyFont="1"/>
    <xf numFmtId="0" fontId="9" fillId="0" borderId="0" xfId="0" applyFont="1"/>
    <xf numFmtId="0" fontId="6" fillId="0" borderId="0" xfId="0" applyFont="1" applyAlignment="1">
      <alignment horizontal="center" vertical="center"/>
    </xf>
    <xf numFmtId="0" fontId="6" fillId="0" borderId="0" xfId="0" applyFont="1" applyAlignment="1">
      <alignment wrapText="1"/>
    </xf>
    <xf numFmtId="0" fontId="13" fillId="0" borderId="0" xfId="0" applyFont="1"/>
    <xf numFmtId="0" fontId="9" fillId="0" borderId="0" xfId="0" applyFont="1" applyAlignment="1">
      <alignment horizontal="justify"/>
    </xf>
    <xf numFmtId="0" fontId="11" fillId="0" borderId="0" xfId="0" applyFont="1"/>
    <xf numFmtId="0" fontId="8" fillId="0" borderId="0" xfId="0" applyFont="1" applyAlignment="1">
      <alignment horizontal="left"/>
    </xf>
    <xf numFmtId="3" fontId="6" fillId="0" borderId="0" xfId="0" applyNumberFormat="1" applyFont="1" applyAlignment="1">
      <alignment horizontal="right" indent="3"/>
    </xf>
    <xf numFmtId="164" fontId="9" fillId="0" borderId="0" xfId="0" applyNumberFormat="1" applyFont="1" applyAlignment="1">
      <alignment horizontal="right" indent="3"/>
    </xf>
    <xf numFmtId="164" fontId="6" fillId="0" borderId="0" xfId="0" applyNumberFormat="1" applyFont="1" applyAlignment="1">
      <alignment horizontal="right" indent="3"/>
    </xf>
    <xf numFmtId="3" fontId="6" fillId="0" borderId="0" xfId="0" applyNumberFormat="1" applyFont="1" applyAlignment="1">
      <alignment horizontal="right" vertical="center" indent="1"/>
    </xf>
    <xf numFmtId="0" fontId="6" fillId="0" borderId="0" xfId="0" applyFont="1" applyAlignment="1">
      <alignment horizontal="left" wrapText="1" indent="2"/>
    </xf>
    <xf numFmtId="0" fontId="6" fillId="0" borderId="0" xfId="0" applyFont="1" applyAlignment="1">
      <alignment horizontal="right" indent="1"/>
    </xf>
    <xf numFmtId="0" fontId="6" fillId="0" borderId="0" xfId="0" applyFont="1" applyAlignment="1">
      <alignment horizontal="left" indent="1"/>
    </xf>
    <xf numFmtId="0" fontId="6" fillId="0" borderId="0" xfId="0" applyFont="1" applyAlignment="1">
      <alignment vertical="center" wrapText="1"/>
    </xf>
    <xf numFmtId="3" fontId="6" fillId="0" borderId="0" xfId="0" applyNumberFormat="1" applyFont="1" applyAlignment="1">
      <alignment horizontal="center"/>
    </xf>
    <xf numFmtId="0" fontId="6" fillId="0" borderId="0" xfId="0" applyFont="1" applyAlignment="1">
      <alignment horizontal="right"/>
    </xf>
    <xf numFmtId="0" fontId="6" fillId="0" borderId="0" xfId="0" applyFont="1" applyAlignment="1">
      <alignment horizontal="center" vertical="center" wrapText="1"/>
    </xf>
    <xf numFmtId="0" fontId="14" fillId="0" borderId="0" xfId="0" applyFont="1"/>
    <xf numFmtId="164" fontId="6" fillId="0" borderId="0" xfId="0" applyNumberFormat="1" applyFont="1" applyAlignment="1">
      <alignment horizontal="right" indent="1"/>
    </xf>
    <xf numFmtId="0" fontId="10" fillId="0" borderId="0" xfId="0" applyFont="1" applyAlignment="1">
      <alignment horizontal="justify" wrapText="1"/>
    </xf>
    <xf numFmtId="0" fontId="10" fillId="0" borderId="0" xfId="0" applyFont="1" applyAlignment="1">
      <alignment horizontal="justify"/>
    </xf>
    <xf numFmtId="0" fontId="6" fillId="0" borderId="0" xfId="0" applyFont="1" applyAlignment="1">
      <alignment horizontal="justify" wrapText="1"/>
    </xf>
    <xf numFmtId="0" fontId="6" fillId="0" borderId="0" xfId="0" applyFont="1" applyAlignment="1">
      <alignment horizontal="justify"/>
    </xf>
    <xf numFmtId="0" fontId="9" fillId="0" borderId="0" xfId="0" applyFont="1" applyAlignment="1">
      <alignment horizontal="left"/>
    </xf>
    <xf numFmtId="0" fontId="12" fillId="0" borderId="0" xfId="0" applyFont="1" applyAlignment="1">
      <alignment horizontal="left" vertical="top"/>
    </xf>
    <xf numFmtId="0" fontId="12" fillId="0" borderId="17" xfId="0" applyFont="1" applyBorder="1" applyAlignment="1">
      <alignment horizontal="left" vertical="top"/>
    </xf>
    <xf numFmtId="0" fontId="6" fillId="0" borderId="0" xfId="0" applyFont="1" applyAlignment="1">
      <alignment vertical="center"/>
    </xf>
    <xf numFmtId="0" fontId="6" fillId="0" borderId="0" xfId="0" applyFont="1" applyAlignment="1">
      <alignment horizontal="right" vertical="center" indent="1"/>
    </xf>
    <xf numFmtId="164" fontId="6" fillId="0" borderId="0" xfId="0" applyNumberFormat="1" applyFont="1" applyAlignment="1">
      <alignment horizontal="right" vertical="center" indent="4"/>
    </xf>
    <xf numFmtId="164" fontId="6" fillId="0" borderId="0" xfId="0" applyNumberFormat="1" applyFont="1" applyAlignment="1">
      <alignment horizontal="right" vertical="center"/>
    </xf>
    <xf numFmtId="0" fontId="17" fillId="0" borderId="0" xfId="1" applyFont="1" applyAlignment="1">
      <alignment horizontal="left" indent="12"/>
    </xf>
    <xf numFmtId="0" fontId="17" fillId="0" borderId="0" xfId="1" applyFont="1"/>
    <xf numFmtId="0" fontId="16" fillId="0" borderId="0" xfId="1"/>
    <xf numFmtId="0" fontId="9" fillId="0" borderId="0" xfId="1" applyFont="1" applyAlignment="1">
      <alignment horizontal="left" indent="12"/>
    </xf>
    <xf numFmtId="0" fontId="19" fillId="0" borderId="0" xfId="1" applyFont="1"/>
    <xf numFmtId="3" fontId="12" fillId="0" borderId="0" xfId="0" applyNumberFormat="1" applyFont="1" applyAlignment="1">
      <alignment horizontal="right" indent="2"/>
    </xf>
    <xf numFmtId="3" fontId="20" fillId="0" borderId="0" xfId="0" applyNumberFormat="1" applyFont="1" applyAlignment="1">
      <alignment horizontal="right" indent="2"/>
    </xf>
    <xf numFmtId="165" fontId="12" fillId="0" borderId="3" xfId="0" applyNumberFormat="1" applyFont="1" applyBorder="1" applyAlignment="1">
      <alignment horizontal="right" indent="1"/>
    </xf>
    <xf numFmtId="165" fontId="12" fillId="0" borderId="0" xfId="0" applyNumberFormat="1" applyFont="1" applyAlignment="1">
      <alignment horizontal="right" indent="1"/>
    </xf>
    <xf numFmtId="165" fontId="12" fillId="0" borderId="0" xfId="0" applyNumberFormat="1" applyFont="1" applyAlignment="1">
      <alignment horizontal="right" indent="2"/>
    </xf>
    <xf numFmtId="0" fontId="12" fillId="2" borderId="0" xfId="0" applyFont="1" applyFill="1" applyAlignment="1">
      <alignment horizontal="center"/>
    </xf>
    <xf numFmtId="0" fontId="12" fillId="2" borderId="0" xfId="0" applyFont="1" applyFill="1" applyAlignment="1">
      <alignment horizontal="center" wrapText="1"/>
    </xf>
    <xf numFmtId="0" fontId="12" fillId="2" borderId="1" xfId="0" applyFont="1" applyFill="1" applyBorder="1"/>
    <xf numFmtId="0" fontId="12" fillId="2" borderId="6" xfId="0" applyFont="1" applyFill="1" applyBorder="1"/>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wrapText="1"/>
    </xf>
    <xf numFmtId="3" fontId="12" fillId="0" borderId="3" xfId="0" applyNumberFormat="1" applyFont="1" applyBorder="1" applyAlignment="1">
      <alignment horizontal="right" indent="2"/>
    </xf>
    <xf numFmtId="165" fontId="12" fillId="0" borderId="3" xfId="0" applyNumberFormat="1" applyFont="1" applyBorder="1" applyAlignment="1">
      <alignment horizontal="right" indent="2"/>
    </xf>
    <xf numFmtId="164" fontId="12" fillId="0" borderId="3" xfId="0" applyNumberFormat="1" applyFont="1" applyBorder="1" applyAlignment="1">
      <alignment horizontal="right" vertical="center" indent="2"/>
    </xf>
    <xf numFmtId="164" fontId="12" fillId="0" borderId="0" xfId="0" applyNumberFormat="1" applyFont="1" applyAlignment="1">
      <alignment horizontal="right" vertical="center" indent="2"/>
    </xf>
    <xf numFmtId="0" fontId="19" fillId="2" borderId="0" xfId="2" applyFont="1" applyFill="1"/>
    <xf numFmtId="0" fontId="12" fillId="2" borderId="7" xfId="0" applyFont="1" applyFill="1" applyBorder="1" applyAlignment="1">
      <alignment horizontal="center" vertical="center" wrapText="1"/>
    </xf>
    <xf numFmtId="0" fontId="20" fillId="2" borderId="0" xfId="0" applyFont="1" applyFill="1"/>
    <xf numFmtId="0" fontId="12" fillId="2" borderId="0" xfId="0" applyFont="1" applyFill="1"/>
    <xf numFmtId="0" fontId="12" fillId="2" borderId="0" xfId="0" applyFont="1" applyFill="1" applyAlignment="1">
      <alignment wrapText="1"/>
    </xf>
    <xf numFmtId="0" fontId="20" fillId="2" borderId="0" xfId="0" applyFont="1" applyFill="1" applyAlignment="1">
      <alignment horizontal="left"/>
    </xf>
    <xf numFmtId="165" fontId="20" fillId="0" borderId="0" xfId="0" applyNumberFormat="1" applyFont="1" applyAlignment="1">
      <alignment horizontal="right" indent="1"/>
    </xf>
    <xf numFmtId="3" fontId="25" fillId="0" borderId="3" xfId="0" applyNumberFormat="1" applyFont="1" applyBorder="1" applyAlignment="1">
      <alignment horizontal="right" indent="1"/>
    </xf>
    <xf numFmtId="3" fontId="25" fillId="0" borderId="0" xfId="0" applyNumberFormat="1" applyFont="1" applyAlignment="1">
      <alignment horizontal="right" indent="1"/>
    </xf>
    <xf numFmtId="0" fontId="23" fillId="2" borderId="7"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5" fillId="2" borderId="0" xfId="0" applyFont="1" applyFill="1"/>
    <xf numFmtId="0" fontId="25" fillId="2" borderId="0" xfId="0" applyFont="1" applyFill="1" applyAlignment="1">
      <alignment horizontal="left" wrapText="1"/>
    </xf>
    <xf numFmtId="0" fontId="23" fillId="2" borderId="0" xfId="0" applyFont="1" applyFill="1" applyAlignment="1">
      <alignment horizontal="left" wrapText="1" indent="1"/>
    </xf>
    <xf numFmtId="0" fontId="12" fillId="2" borderId="0" xfId="0" applyFont="1" applyFill="1" applyAlignment="1">
      <alignment horizontal="left" wrapText="1" indent="1"/>
    </xf>
    <xf numFmtId="0" fontId="12" fillId="2" borderId="0" xfId="0" applyFont="1" applyFill="1" applyAlignment="1">
      <alignment horizontal="left" wrapText="1" indent="2"/>
    </xf>
    <xf numFmtId="0" fontId="12" fillId="2" borderId="0" xfId="0" applyFont="1" applyFill="1" applyAlignment="1">
      <alignment horizontal="left" vertical="center" wrapText="1" indent="2"/>
    </xf>
    <xf numFmtId="165" fontId="20" fillId="2" borderId="0" xfId="0" applyNumberFormat="1" applyFont="1" applyFill="1"/>
    <xf numFmtId="165" fontId="12" fillId="2" borderId="0" xfId="0" applyNumberFormat="1" applyFont="1" applyFill="1" applyAlignment="1">
      <alignment horizontal="left" indent="1"/>
    </xf>
    <xf numFmtId="165" fontId="12" fillId="0" borderId="19" xfId="0" applyNumberFormat="1" applyFont="1" applyBorder="1" applyAlignment="1">
      <alignment horizontal="right" indent="1"/>
    </xf>
    <xf numFmtId="165" fontId="12" fillId="2" borderId="0" xfId="0" applyNumberFormat="1" applyFont="1" applyFill="1" applyAlignment="1">
      <alignment horizontal="left" indent="2"/>
    </xf>
    <xf numFmtId="165" fontId="12" fillId="2" borderId="0" xfId="0" applyNumberFormat="1" applyFont="1" applyFill="1" applyAlignment="1">
      <alignment horizontal="left" indent="3"/>
    </xf>
    <xf numFmtId="165" fontId="12" fillId="0" borderId="19" xfId="0" applyNumberFormat="1" applyFont="1" applyBorder="1" applyAlignment="1">
      <alignment horizontal="right" vertical="center" indent="1"/>
    </xf>
    <xf numFmtId="165" fontId="12" fillId="0" borderId="0" xfId="0" applyNumberFormat="1" applyFont="1" applyAlignment="1">
      <alignment horizontal="center"/>
    </xf>
    <xf numFmtId="165" fontId="12" fillId="0" borderId="0" xfId="0" applyNumberFormat="1" applyFont="1" applyAlignment="1">
      <alignment horizontal="center" vertical="center"/>
    </xf>
    <xf numFmtId="165" fontId="12" fillId="2" borderId="0" xfId="0" applyNumberFormat="1" applyFont="1" applyFill="1" applyAlignment="1">
      <alignment horizontal="left" vertical="center" wrapText="1"/>
    </xf>
    <xf numFmtId="165" fontId="20" fillId="0" borderId="0" xfId="0" applyNumberFormat="1" applyFont="1" applyAlignment="1">
      <alignment wrapText="1"/>
    </xf>
    <xf numFmtId="165" fontId="12" fillId="2" borderId="4" xfId="0" applyNumberFormat="1" applyFont="1" applyFill="1" applyBorder="1" applyAlignment="1">
      <alignment horizontal="left" indent="1"/>
    </xf>
    <xf numFmtId="165" fontId="12" fillId="2" borderId="0" xfId="0" applyNumberFormat="1" applyFont="1" applyFill="1" applyAlignment="1">
      <alignment horizontal="left" wrapText="1" indent="1"/>
    </xf>
    <xf numFmtId="165" fontId="12" fillId="2" borderId="7" xfId="0" applyNumberFormat="1" applyFont="1" applyFill="1" applyBorder="1" applyAlignment="1">
      <alignment horizontal="center" vertical="center"/>
    </xf>
    <xf numFmtId="165" fontId="12" fillId="2" borderId="10" xfId="0" applyNumberFormat="1" applyFont="1" applyFill="1" applyBorder="1" applyAlignment="1">
      <alignment horizontal="center" vertical="center" wrapText="1"/>
    </xf>
    <xf numFmtId="165" fontId="12" fillId="2" borderId="7" xfId="0" applyNumberFormat="1" applyFont="1" applyFill="1" applyBorder="1" applyAlignment="1">
      <alignment horizontal="center" vertical="center" wrapText="1"/>
    </xf>
    <xf numFmtId="0" fontId="25" fillId="2" borderId="0" xfId="0" applyFont="1" applyFill="1" applyAlignment="1">
      <alignment horizontal="justify" wrapText="1"/>
    </xf>
    <xf numFmtId="0" fontId="23" fillId="2" borderId="0" xfId="0" applyFont="1" applyFill="1"/>
    <xf numFmtId="0" fontId="23" fillId="0" borderId="0" xfId="0" applyFont="1"/>
    <xf numFmtId="0" fontId="23" fillId="0" borderId="0" xfId="0" applyFont="1" applyAlignment="1">
      <alignment horizontal="left"/>
    </xf>
    <xf numFmtId="164" fontId="12" fillId="0" borderId="4" xfId="0" applyNumberFormat="1" applyFont="1" applyBorder="1" applyAlignment="1">
      <alignment horizontal="right" vertical="center" indent="2"/>
    </xf>
    <xf numFmtId="165" fontId="6" fillId="0" borderId="0" xfId="0" applyNumberFormat="1" applyFont="1"/>
    <xf numFmtId="166" fontId="6" fillId="0" borderId="0" xfId="0" applyNumberFormat="1" applyFont="1"/>
    <xf numFmtId="3" fontId="20" fillId="0" borderId="0" xfId="0" applyNumberFormat="1" applyFont="1" applyAlignment="1">
      <alignment horizontal="right" indent="1"/>
    </xf>
    <xf numFmtId="0" fontId="12" fillId="0" borderId="17" xfId="0" applyFont="1" applyBorder="1" applyAlignment="1">
      <alignment vertical="center"/>
    </xf>
    <xf numFmtId="0" fontId="23" fillId="0" borderId="0" xfId="0" applyFont="1" applyAlignment="1">
      <alignment horizontal="left" vertical="center" wrapText="1"/>
    </xf>
    <xf numFmtId="0" fontId="12" fillId="2" borderId="22" xfId="0" applyFont="1" applyFill="1" applyBorder="1" applyAlignment="1">
      <alignment horizontal="center" vertical="center"/>
    </xf>
    <xf numFmtId="164" fontId="12" fillId="0" borderId="3" xfId="0" applyNumberFormat="1" applyFont="1" applyBorder="1" applyAlignment="1">
      <alignment horizontal="right" vertical="center" indent="1"/>
    </xf>
    <xf numFmtId="164" fontId="12" fillId="0" borderId="0" xfId="0" applyNumberFormat="1" applyFont="1" applyAlignment="1">
      <alignment horizontal="right" vertical="center" indent="1"/>
    </xf>
    <xf numFmtId="3" fontId="12" fillId="0" borderId="0" xfId="0" applyNumberFormat="1" applyFont="1" applyAlignment="1">
      <alignment horizontal="right" indent="1"/>
    </xf>
    <xf numFmtId="3" fontId="12" fillId="0" borderId="3" xfId="0" applyNumberFormat="1" applyFont="1" applyBorder="1" applyAlignment="1">
      <alignment horizontal="right" indent="1"/>
    </xf>
    <xf numFmtId="3" fontId="12" fillId="0" borderId="4" xfId="0" applyNumberFormat="1" applyFont="1" applyBorder="1" applyAlignment="1">
      <alignment horizontal="right" indent="1"/>
    </xf>
    <xf numFmtId="0" fontId="6" fillId="0" borderId="17" xfId="0" applyFont="1" applyBorder="1" applyAlignment="1">
      <alignment vertical="center"/>
    </xf>
    <xf numFmtId="0" fontId="12" fillId="0" borderId="23" xfId="0" applyFont="1" applyBorder="1" applyAlignment="1">
      <alignment horizontal="center" vertical="center"/>
    </xf>
    <xf numFmtId="1" fontId="6" fillId="0" borderId="0" xfId="0" applyNumberFormat="1" applyFont="1" applyAlignment="1">
      <alignment horizontal="right" indent="1"/>
    </xf>
    <xf numFmtId="164" fontId="12" fillId="0" borderId="4" xfId="0" applyNumberFormat="1" applyFont="1" applyBorder="1" applyAlignment="1">
      <alignment horizontal="right" vertical="center" indent="1"/>
    </xf>
    <xf numFmtId="1" fontId="12" fillId="0" borderId="0" xfId="0" applyNumberFormat="1" applyFont="1" applyAlignment="1">
      <alignment horizontal="right" indent="1"/>
    </xf>
    <xf numFmtId="0" fontId="23" fillId="0" borderId="0" xfId="0" applyFont="1" applyAlignment="1">
      <alignment vertical="top"/>
    </xf>
    <xf numFmtId="0" fontId="27" fillId="0" borderId="0" xfId="0" applyFont="1" applyAlignment="1">
      <alignment vertical="center" readingOrder="1"/>
    </xf>
    <xf numFmtId="0" fontId="27" fillId="0" borderId="0" xfId="0" applyFont="1" applyAlignment="1">
      <alignment readingOrder="1"/>
    </xf>
    <xf numFmtId="0" fontId="12" fillId="0" borderId="17" xfId="0" applyFont="1" applyBorder="1" applyAlignment="1">
      <alignment horizontal="left" vertical="center"/>
    </xf>
    <xf numFmtId="0" fontId="12" fillId="2" borderId="10" xfId="0" applyFont="1" applyFill="1" applyBorder="1" applyAlignment="1">
      <alignment horizontal="center" vertical="center"/>
    </xf>
    <xf numFmtId="165" fontId="12" fillId="2" borderId="10" xfId="0" applyNumberFormat="1" applyFont="1" applyFill="1" applyBorder="1" applyAlignment="1">
      <alignment horizontal="center" vertical="center"/>
    </xf>
    <xf numFmtId="165" fontId="12" fillId="2" borderId="11" xfId="0" applyNumberFormat="1" applyFont="1" applyFill="1" applyBorder="1" applyAlignment="1">
      <alignment horizontal="center" vertical="center"/>
    </xf>
    <xf numFmtId="3" fontId="20" fillId="0" borderId="0" xfId="0" applyNumberFormat="1" applyFont="1" applyAlignment="1">
      <alignment horizontal="center"/>
    </xf>
    <xf numFmtId="0" fontId="12" fillId="0" borderId="0" xfId="0" applyFont="1"/>
    <xf numFmtId="0" fontId="17" fillId="0" borderId="0" xfId="0" applyFont="1"/>
    <xf numFmtId="0" fontId="23" fillId="2" borderId="5" xfId="0" applyFont="1" applyFill="1" applyBorder="1"/>
    <xf numFmtId="0" fontId="23" fillId="2" borderId="4" xfId="0" applyFont="1" applyFill="1" applyBorder="1"/>
    <xf numFmtId="0" fontId="23" fillId="2" borderId="2" xfId="0" applyFont="1" applyFill="1" applyBorder="1"/>
    <xf numFmtId="3" fontId="25" fillId="0" borderId="3" xfId="0" applyNumberFormat="1" applyFont="1" applyBorder="1" applyAlignment="1">
      <alignment horizontal="center"/>
    </xf>
    <xf numFmtId="3" fontId="25" fillId="0" borderId="0" xfId="0" applyNumberFormat="1" applyFont="1" applyAlignment="1">
      <alignment horizontal="center"/>
    </xf>
    <xf numFmtId="3" fontId="23" fillId="0" borderId="3" xfId="0" applyNumberFormat="1" applyFont="1" applyBorder="1" applyAlignment="1">
      <alignment horizontal="center"/>
    </xf>
    <xf numFmtId="3" fontId="25" fillId="0" borderId="0" xfId="0" applyNumberFormat="1" applyFont="1" applyAlignment="1">
      <alignment horizontal="right" indent="2"/>
    </xf>
    <xf numFmtId="3" fontId="23" fillId="0" borderId="0" xfId="0" applyNumberFormat="1" applyFont="1" applyAlignment="1">
      <alignment horizontal="right" indent="2"/>
    </xf>
    <xf numFmtId="3" fontId="23" fillId="0" borderId="3" xfId="0" applyNumberFormat="1" applyFont="1" applyBorder="1" applyAlignment="1">
      <alignment horizontal="right" indent="1"/>
    </xf>
    <xf numFmtId="3" fontId="6" fillId="0" borderId="0" xfId="0" applyNumberFormat="1" applyFont="1" applyAlignment="1">
      <alignment horizontal="center" vertical="center"/>
    </xf>
    <xf numFmtId="3" fontId="6" fillId="0" borderId="0" xfId="0" applyNumberFormat="1" applyFont="1" applyAlignment="1">
      <alignment horizontal="right" indent="1"/>
    </xf>
    <xf numFmtId="3" fontId="6" fillId="0" borderId="0" xfId="0" applyNumberFormat="1" applyFont="1" applyAlignment="1">
      <alignment horizontal="right" vertical="center"/>
    </xf>
    <xf numFmtId="0" fontId="17" fillId="0" borderId="0" xfId="1" applyFont="1" applyAlignment="1">
      <alignment vertical="center"/>
    </xf>
    <xf numFmtId="3" fontId="12" fillId="0" borderId="3" xfId="0" applyNumberFormat="1" applyFont="1" applyBorder="1" applyAlignment="1">
      <alignment horizontal="right" vertical="center" indent="2"/>
    </xf>
    <xf numFmtId="3" fontId="20" fillId="0" borderId="4" xfId="0" applyNumberFormat="1" applyFont="1" applyBorder="1" applyAlignment="1">
      <alignment horizontal="right" indent="1"/>
    </xf>
    <xf numFmtId="164" fontId="6" fillId="0" borderId="0" xfId="0" applyNumberFormat="1" applyFont="1" applyAlignment="1">
      <alignment vertical="center"/>
    </xf>
    <xf numFmtId="3" fontId="12" fillId="0" borderId="4" xfId="0" applyNumberFormat="1" applyFont="1" applyBorder="1" applyAlignment="1">
      <alignment horizontal="right" indent="2"/>
    </xf>
    <xf numFmtId="3" fontId="12" fillId="0" borderId="0" xfId="0" applyNumberFormat="1" applyFont="1" applyAlignment="1">
      <alignment horizontal="right" vertical="center" indent="2"/>
    </xf>
    <xf numFmtId="3" fontId="12" fillId="0" borderId="4" xfId="0" applyNumberFormat="1" applyFont="1" applyBorder="1" applyAlignment="1">
      <alignment horizontal="right" vertical="center" indent="2"/>
    </xf>
    <xf numFmtId="0" fontId="4" fillId="0" borderId="0" xfId="1" applyFont="1"/>
    <xf numFmtId="0" fontId="15" fillId="0" borderId="0" xfId="0" applyFont="1"/>
    <xf numFmtId="3" fontId="14" fillId="0" borderId="0" xfId="0" applyNumberFormat="1" applyFont="1"/>
    <xf numFmtId="3" fontId="13" fillId="0" borderId="0" xfId="0" applyNumberFormat="1" applyFont="1"/>
    <xf numFmtId="0" fontId="14" fillId="0" borderId="0" xfId="0" applyFont="1" applyAlignment="1">
      <alignment horizontal="center" vertical="center"/>
    </xf>
    <xf numFmtId="164" fontId="14" fillId="0" borderId="0" xfId="0" applyNumberFormat="1" applyFont="1"/>
    <xf numFmtId="166" fontId="13" fillId="0" borderId="0" xfId="0" applyNumberFormat="1" applyFont="1"/>
    <xf numFmtId="0" fontId="14" fillId="0" borderId="0" xfId="0" applyFont="1" applyAlignment="1">
      <alignment vertical="center"/>
    </xf>
    <xf numFmtId="167" fontId="0" fillId="0" borderId="0" xfId="0" applyNumberFormat="1" applyAlignment="1">
      <alignment vertical="center" wrapText="1"/>
    </xf>
    <xf numFmtId="0" fontId="31" fillId="0" borderId="0" xfId="1" applyFont="1"/>
    <xf numFmtId="3" fontId="20" fillId="0" borderId="3" xfId="0" applyNumberFormat="1" applyFont="1" applyBorder="1" applyAlignment="1">
      <alignment horizontal="right" indent="1"/>
    </xf>
    <xf numFmtId="3" fontId="20" fillId="0" borderId="0" xfId="0" applyNumberFormat="1" applyFont="1" applyAlignment="1">
      <alignment horizontal="left"/>
    </xf>
    <xf numFmtId="3" fontId="12" fillId="0" borderId="3" xfId="0" applyNumberFormat="1" applyFont="1" applyBorder="1" applyAlignment="1">
      <alignment horizontal="right" vertical="center" indent="1"/>
    </xf>
    <xf numFmtId="3" fontId="12" fillId="0" borderId="0" xfId="0" applyNumberFormat="1" applyFont="1" applyAlignment="1">
      <alignment horizontal="right" vertical="center" indent="1"/>
    </xf>
    <xf numFmtId="3" fontId="12" fillId="0" borderId="4" xfId="0" applyNumberFormat="1" applyFont="1" applyBorder="1" applyAlignment="1">
      <alignment horizontal="right" vertical="center" indent="1"/>
    </xf>
    <xf numFmtId="3" fontId="12" fillId="0" borderId="0" xfId="0" applyNumberFormat="1" applyFont="1" applyAlignment="1">
      <alignment horizontal="right" vertical="center" indent="4"/>
    </xf>
    <xf numFmtId="3" fontId="9" fillId="0" borderId="0" xfId="0" applyNumberFormat="1" applyFont="1"/>
    <xf numFmtId="0" fontId="33" fillId="0" borderId="0" xfId="1" applyFont="1"/>
    <xf numFmtId="167" fontId="31" fillId="0" borderId="19" xfId="4" applyNumberFormat="1" applyFont="1" applyBorder="1" applyAlignment="1">
      <alignment horizontal="right" vertical="center" wrapText="1" indent="1"/>
    </xf>
    <xf numFmtId="3" fontId="12" fillId="0" borderId="0" xfId="0" applyNumberFormat="1" applyFont="1" applyAlignment="1">
      <alignment horizontal="right" indent="3"/>
    </xf>
    <xf numFmtId="0" fontId="19" fillId="0" borderId="0" xfId="2" applyFont="1" applyFill="1"/>
    <xf numFmtId="3" fontId="25" fillId="0" borderId="3" xfId="0" applyNumberFormat="1" applyFont="1" applyBorder="1" applyAlignment="1">
      <alignment horizontal="right" indent="2"/>
    </xf>
    <xf numFmtId="3" fontId="23" fillId="0" borderId="3" xfId="0" applyNumberFormat="1" applyFont="1" applyBorder="1" applyAlignment="1">
      <alignment horizontal="right" indent="2"/>
    </xf>
    <xf numFmtId="3" fontId="23" fillId="0" borderId="0" xfId="0" applyNumberFormat="1" applyFont="1" applyAlignment="1">
      <alignment horizontal="right" indent="1"/>
    </xf>
    <xf numFmtId="0" fontId="12" fillId="0" borderId="0" xfId="0" applyFont="1" applyAlignment="1">
      <alignment horizontal="justify" vertical="center"/>
    </xf>
    <xf numFmtId="0" fontId="6" fillId="2" borderId="0" xfId="0" applyFont="1" applyFill="1"/>
    <xf numFmtId="0" fontId="12" fillId="0" borderId="9" xfId="0" applyFont="1" applyBorder="1" applyAlignment="1">
      <alignment horizontal="center" vertical="center"/>
    </xf>
    <xf numFmtId="0" fontId="3" fillId="0" borderId="0" xfId="1" applyFont="1"/>
    <xf numFmtId="0" fontId="37" fillId="0" borderId="0" xfId="1" applyFont="1" applyAlignment="1">
      <alignment horizontal="left" indent="12"/>
    </xf>
    <xf numFmtId="0" fontId="3" fillId="2" borderId="0" xfId="1" applyFont="1" applyFill="1"/>
    <xf numFmtId="0" fontId="17" fillId="0" borderId="0" xfId="1" applyFont="1" applyAlignment="1">
      <alignment horizontal="left" vertical="center" wrapText="1" indent="12"/>
    </xf>
    <xf numFmtId="0" fontId="23" fillId="0" borderId="0" xfId="1" applyFont="1"/>
    <xf numFmtId="0" fontId="38" fillId="2" borderId="0" xfId="5" applyFont="1" applyFill="1"/>
    <xf numFmtId="0" fontId="39" fillId="0" borderId="0" xfId="1" applyFont="1" applyAlignment="1">
      <alignment vertical="center"/>
    </xf>
    <xf numFmtId="0" fontId="12" fillId="2" borderId="4" xfId="0" applyFont="1" applyFill="1" applyBorder="1" applyAlignment="1">
      <alignment horizontal="center" wrapText="1"/>
    </xf>
    <xf numFmtId="0" fontId="40" fillId="2" borderId="0" xfId="2" applyFont="1" applyFill="1"/>
    <xf numFmtId="0" fontId="12" fillId="2" borderId="4" xfId="0" applyFont="1" applyFill="1" applyBorder="1" applyAlignment="1">
      <alignment horizontal="center"/>
    </xf>
    <xf numFmtId="3" fontId="12" fillId="0" borderId="4" xfId="0" applyNumberFormat="1" applyFont="1" applyBorder="1" applyAlignment="1">
      <alignment horizontal="right" indent="3"/>
    </xf>
    <xf numFmtId="164" fontId="6" fillId="0" borderId="0" xfId="0" applyNumberFormat="1" applyFont="1" applyAlignment="1">
      <alignment horizontal="right"/>
    </xf>
    <xf numFmtId="0" fontId="23" fillId="0" borderId="0" xfId="0" applyFont="1" applyAlignment="1">
      <alignment wrapText="1"/>
    </xf>
    <xf numFmtId="0" fontId="12" fillId="0" borderId="9" xfId="0" applyFont="1" applyBorder="1" applyAlignment="1">
      <alignment horizontal="right" vertical="center" indent="1"/>
    </xf>
    <xf numFmtId="0" fontId="6" fillId="0" borderId="9" xfId="0" applyFont="1" applyBorder="1"/>
    <xf numFmtId="165" fontId="12" fillId="2" borderId="0" xfId="0" applyNumberFormat="1" applyFont="1" applyFill="1"/>
    <xf numFmtId="0" fontId="2" fillId="0" borderId="0" xfId="1" applyFont="1"/>
    <xf numFmtId="166" fontId="20" fillId="0" borderId="0" xfId="0" applyNumberFormat="1" applyFont="1" applyAlignment="1">
      <alignment horizontal="right" indent="4"/>
    </xf>
    <xf numFmtId="166" fontId="12" fillId="0" borderId="0" xfId="0" applyNumberFormat="1" applyFont="1" applyAlignment="1">
      <alignment horizontal="right" indent="4"/>
    </xf>
    <xf numFmtId="166" fontId="12" fillId="0" borderId="0" xfId="0" applyNumberFormat="1" applyFont="1" applyAlignment="1">
      <alignment horizontal="right" vertical="center" indent="4"/>
    </xf>
    <xf numFmtId="3" fontId="25" fillId="0" borderId="0" xfId="0" applyNumberFormat="1" applyFont="1" applyAlignment="1">
      <alignment horizontal="right" indent="3"/>
    </xf>
    <xf numFmtId="168" fontId="23" fillId="0" borderId="0" xfId="0" applyNumberFormat="1" applyFont="1" applyAlignment="1">
      <alignment horizontal="right" vertical="center" wrapText="1" indent="1"/>
    </xf>
    <xf numFmtId="168" fontId="23" fillId="0" borderId="0" xfId="0" applyNumberFormat="1" applyFont="1" applyAlignment="1">
      <alignment horizontal="right" vertical="center" wrapText="1" indent="3"/>
    </xf>
    <xf numFmtId="165" fontId="12" fillId="0" borderId="3" xfId="0" applyNumberFormat="1" applyFont="1" applyBorder="1" applyAlignment="1">
      <alignment horizontal="right" vertical="center"/>
    </xf>
    <xf numFmtId="165" fontId="12" fillId="0" borderId="0" xfId="0" applyNumberFormat="1" applyFont="1" applyAlignment="1">
      <alignment horizontal="right" vertical="center"/>
    </xf>
    <xf numFmtId="3" fontId="25" fillId="0" borderId="3" xfId="0" applyNumberFormat="1" applyFont="1" applyBorder="1" applyAlignment="1">
      <alignment horizontal="right" indent="3"/>
    </xf>
    <xf numFmtId="3" fontId="23" fillId="0" borderId="3" xfId="0" applyNumberFormat="1" applyFont="1" applyBorder="1" applyAlignment="1">
      <alignment horizontal="right" indent="3"/>
    </xf>
    <xf numFmtId="3" fontId="20" fillId="0" borderId="4" xfId="0" applyNumberFormat="1" applyFont="1" applyBorder="1" applyAlignment="1">
      <alignment horizontal="right" indent="2"/>
    </xf>
    <xf numFmtId="0" fontId="20" fillId="2" borderId="23" xfId="0" applyFont="1" applyFill="1" applyBorder="1" applyAlignment="1">
      <alignment horizontal="left"/>
    </xf>
    <xf numFmtId="3" fontId="20" fillId="0" borderId="23" xfId="0" applyNumberFormat="1" applyFont="1" applyBorder="1" applyAlignment="1">
      <alignment horizontal="left"/>
    </xf>
    <xf numFmtId="0" fontId="20" fillId="2" borderId="4" xfId="0" applyFont="1" applyFill="1" applyBorder="1" applyAlignment="1">
      <alignment horizontal="left"/>
    </xf>
    <xf numFmtId="3" fontId="20" fillId="0" borderId="4" xfId="0" applyNumberFormat="1" applyFont="1" applyBorder="1" applyAlignment="1">
      <alignment horizontal="left"/>
    </xf>
    <xf numFmtId="0" fontId="25" fillId="2" borderId="23" xfId="0" applyFont="1" applyFill="1" applyBorder="1"/>
    <xf numFmtId="0" fontId="25" fillId="2" borderId="4" xfId="0" applyFont="1" applyFill="1" applyBorder="1"/>
    <xf numFmtId="3" fontId="25" fillId="0" borderId="23" xfId="0" applyNumberFormat="1" applyFont="1" applyBorder="1" applyAlignment="1">
      <alignment horizontal="right" indent="1"/>
    </xf>
    <xf numFmtId="3" fontId="25" fillId="0" borderId="4" xfId="0" applyNumberFormat="1" applyFont="1" applyBorder="1" applyAlignment="1">
      <alignment horizontal="right" indent="1"/>
    </xf>
    <xf numFmtId="0" fontId="12" fillId="2" borderId="23" xfId="0" applyFont="1" applyFill="1" applyBorder="1"/>
    <xf numFmtId="0" fontId="12" fillId="0" borderId="23" xfId="0" applyFont="1" applyBorder="1" applyAlignment="1">
      <alignment horizontal="right" vertical="center" indent="1"/>
    </xf>
    <xf numFmtId="0" fontId="12" fillId="0" borderId="23" xfId="0" applyFont="1" applyBorder="1" applyAlignment="1">
      <alignment horizontal="center" vertical="center" wrapText="1"/>
    </xf>
    <xf numFmtId="0" fontId="6" fillId="0" borderId="23" xfId="0" applyFont="1" applyBorder="1"/>
    <xf numFmtId="1" fontId="12" fillId="0" borderId="4" xfId="0" applyNumberFormat="1" applyFont="1" applyBorder="1" applyAlignment="1">
      <alignment horizontal="right" indent="1"/>
    </xf>
    <xf numFmtId="165" fontId="20" fillId="2" borderId="23" xfId="0" applyNumberFormat="1" applyFont="1" applyFill="1" applyBorder="1" applyAlignment="1">
      <alignment wrapText="1"/>
    </xf>
    <xf numFmtId="165" fontId="20" fillId="0" borderId="20" xfId="0" applyNumberFormat="1" applyFont="1" applyBorder="1" applyAlignment="1">
      <alignment wrapText="1"/>
    </xf>
    <xf numFmtId="165" fontId="20" fillId="2" borderId="4" xfId="0" applyNumberFormat="1" applyFont="1" applyFill="1" applyBorder="1" applyAlignment="1">
      <alignment wrapText="1"/>
    </xf>
    <xf numFmtId="0" fontId="1" fillId="0" borderId="0" xfId="1" applyFont="1"/>
    <xf numFmtId="3" fontId="29" fillId="0" borderId="0" xfId="0" applyNumberFormat="1" applyFont="1" applyAlignment="1">
      <alignment horizontal="right" indent="2"/>
    </xf>
    <xf numFmtId="3" fontId="29" fillId="0" borderId="3" xfId="0" applyNumberFormat="1" applyFont="1" applyBorder="1" applyAlignment="1">
      <alignment horizontal="center"/>
    </xf>
    <xf numFmtId="3" fontId="29" fillId="0" borderId="3" xfId="0" applyNumberFormat="1" applyFont="1" applyBorder="1" applyAlignment="1">
      <alignment horizontal="right" indent="1"/>
    </xf>
    <xf numFmtId="3" fontId="29" fillId="0" borderId="4" xfId="0" applyNumberFormat="1" applyFont="1" applyBorder="1" applyAlignment="1">
      <alignment horizontal="right" indent="2"/>
    </xf>
    <xf numFmtId="3" fontId="29" fillId="0" borderId="0" xfId="0" applyNumberFormat="1" applyFont="1" applyAlignment="1">
      <alignment horizontal="center"/>
    </xf>
    <xf numFmtId="167" fontId="0" fillId="0" borderId="0" xfId="0" applyNumberFormat="1" applyAlignment="1">
      <alignment horizontal="right" vertical="center" wrapText="1"/>
    </xf>
    <xf numFmtId="167" fontId="6" fillId="0" borderId="0" xfId="0" applyNumberFormat="1" applyFont="1"/>
    <xf numFmtId="3" fontId="32" fillId="0" borderId="0" xfId="0" applyNumberFormat="1" applyFont="1" applyAlignment="1">
      <alignment horizontal="right" indent="3"/>
    </xf>
    <xf numFmtId="164" fontId="12" fillId="0" borderId="4" xfId="0" applyNumberFormat="1" applyFont="1" applyBorder="1" applyAlignment="1">
      <alignment horizontal="right" vertical="center" indent="3"/>
    </xf>
    <xf numFmtId="3" fontId="20" fillId="0" borderId="3" xfId="0" applyNumberFormat="1" applyFont="1" applyBorder="1" applyAlignment="1">
      <alignment horizontal="right" indent="2"/>
    </xf>
    <xf numFmtId="168" fontId="23" fillId="0" borderId="0" xfId="0" applyNumberFormat="1" applyFont="1" applyAlignment="1">
      <alignment horizontal="right" vertical="center" wrapText="1" indent="2"/>
    </xf>
    <xf numFmtId="168" fontId="23" fillId="0" borderId="4" xfId="0" applyNumberFormat="1" applyFont="1" applyBorder="1" applyAlignment="1">
      <alignment horizontal="right" vertical="center" wrapText="1" indent="2"/>
    </xf>
    <xf numFmtId="3" fontId="23" fillId="0" borderId="0" xfId="0" applyNumberFormat="1" applyFont="1" applyAlignment="1">
      <alignment horizontal="right" vertical="center" wrapText="1" indent="2"/>
    </xf>
    <xf numFmtId="3" fontId="23" fillId="0" borderId="4" xfId="0" applyNumberFormat="1" applyFont="1" applyBorder="1" applyAlignment="1">
      <alignment horizontal="right" vertical="center" wrapText="1" indent="2"/>
    </xf>
    <xf numFmtId="3" fontId="23" fillId="0" borderId="0" xfId="0" applyNumberFormat="1" applyFont="1" applyAlignment="1">
      <alignment horizontal="right" vertical="center" indent="2"/>
    </xf>
    <xf numFmtId="3" fontId="23" fillId="0" borderId="4" xfId="0" applyNumberFormat="1" applyFont="1" applyBorder="1" applyAlignment="1">
      <alignment horizontal="right" indent="2"/>
    </xf>
    <xf numFmtId="3" fontId="23" fillId="0" borderId="4" xfId="0" applyNumberFormat="1" applyFont="1" applyBorder="1" applyAlignment="1">
      <alignment horizontal="right" vertical="center" indent="2"/>
    </xf>
    <xf numFmtId="167" fontId="12" fillId="0" borderId="19" xfId="4" applyNumberFormat="1" applyFont="1" applyBorder="1" applyAlignment="1">
      <alignment horizontal="right" vertical="center" wrapText="1" indent="1"/>
    </xf>
    <xf numFmtId="165" fontId="20" fillId="0" borderId="3" xfId="0" applyNumberFormat="1" applyFont="1" applyBorder="1" applyAlignment="1">
      <alignment horizontal="right" indent="2"/>
    </xf>
    <xf numFmtId="3" fontId="20" fillId="0" borderId="8" xfId="0" applyNumberFormat="1" applyFont="1" applyBorder="1" applyAlignment="1">
      <alignment horizontal="right" indent="1"/>
    </xf>
    <xf numFmtId="3" fontId="20" fillId="0" borderId="9" xfId="0" applyNumberFormat="1" applyFont="1" applyBorder="1" applyAlignment="1">
      <alignment horizontal="right" indent="1"/>
    </xf>
    <xf numFmtId="3" fontId="20" fillId="0" borderId="23" xfId="0" applyNumberFormat="1" applyFont="1" applyBorder="1" applyAlignment="1">
      <alignment horizontal="right" indent="1"/>
    </xf>
    <xf numFmtId="3" fontId="23" fillId="0" borderId="3" xfId="0" applyNumberFormat="1" applyFont="1" applyBorder="1" applyAlignment="1">
      <alignment horizontal="right" vertical="center" wrapText="1" indent="1"/>
    </xf>
    <xf numFmtId="3" fontId="23" fillId="0" borderId="0" xfId="0" applyNumberFormat="1" applyFont="1" applyAlignment="1">
      <alignment horizontal="right" vertical="center" wrapText="1" indent="1"/>
    </xf>
    <xf numFmtId="3" fontId="23" fillId="0" borderId="4" xfId="0" applyNumberFormat="1" applyFont="1" applyBorder="1" applyAlignment="1">
      <alignment horizontal="right" vertical="center" wrapText="1" indent="1"/>
    </xf>
    <xf numFmtId="165" fontId="20" fillId="0" borderId="20" xfId="0" applyNumberFormat="1" applyFont="1" applyBorder="1" applyAlignment="1">
      <alignment horizontal="right" indent="1"/>
    </xf>
    <xf numFmtId="165" fontId="20" fillId="0" borderId="9" xfId="0" applyNumberFormat="1" applyFont="1" applyBorder="1" applyAlignment="1">
      <alignment horizontal="right" indent="1"/>
    </xf>
    <xf numFmtId="165" fontId="20" fillId="0" borderId="0" xfId="0" applyNumberFormat="1" applyFont="1" applyAlignment="1">
      <alignment horizontal="right" indent="3"/>
    </xf>
    <xf numFmtId="3" fontId="23" fillId="0" borderId="19" xfId="0" applyNumberFormat="1" applyFont="1" applyBorder="1" applyAlignment="1">
      <alignment horizontal="right" indent="1"/>
    </xf>
    <xf numFmtId="3" fontId="23" fillId="0" borderId="0" xfId="0" applyNumberFormat="1" applyFont="1" applyAlignment="1">
      <alignment horizontal="right" indent="3"/>
    </xf>
    <xf numFmtId="165" fontId="12" fillId="0" borderId="4" xfId="0" applyNumberFormat="1" applyFont="1" applyBorder="1" applyAlignment="1">
      <alignment horizontal="right" indent="1"/>
    </xf>
    <xf numFmtId="3" fontId="41" fillId="0" borderId="0" xfId="0" applyNumberFormat="1" applyFont="1"/>
    <xf numFmtId="165" fontId="20" fillId="0" borderId="19" xfId="0" applyNumberFormat="1" applyFont="1" applyBorder="1" applyAlignment="1">
      <alignment horizontal="right" vertical="center" wrapText="1" indent="1"/>
    </xf>
    <xf numFmtId="165" fontId="20" fillId="0" borderId="0" xfId="0" applyNumberFormat="1" applyFont="1" applyAlignment="1">
      <alignment horizontal="right" vertical="center" wrapText="1" indent="1"/>
    </xf>
    <xf numFmtId="165" fontId="20" fillId="0" borderId="3" xfId="0" applyNumberFormat="1" applyFont="1" applyBorder="1" applyAlignment="1">
      <alignment horizontal="right" vertical="center" wrapText="1" indent="1"/>
    </xf>
    <xf numFmtId="165" fontId="12" fillId="0" borderId="19" xfId="0" applyNumberFormat="1" applyFont="1" applyBorder="1" applyAlignment="1">
      <alignment horizontal="right" vertical="center" wrapText="1" indent="1"/>
    </xf>
    <xf numFmtId="165" fontId="12" fillId="0" borderId="0" xfId="0" applyNumberFormat="1" applyFont="1" applyAlignment="1">
      <alignment horizontal="right" vertical="center" wrapText="1" indent="1"/>
    </xf>
    <xf numFmtId="165" fontId="12" fillId="0" borderId="3" xfId="0" applyNumberFormat="1" applyFont="1" applyBorder="1" applyAlignment="1">
      <alignment horizontal="right" vertical="center" wrapText="1" indent="1"/>
    </xf>
    <xf numFmtId="165" fontId="20" fillId="0" borderId="0" xfId="0" applyNumberFormat="1" applyFont="1" applyAlignment="1">
      <alignment horizontal="right" vertical="center" wrapText="1" indent="3"/>
    </xf>
    <xf numFmtId="165" fontId="12" fillId="0" borderId="0" xfId="0" applyNumberFormat="1" applyFont="1" applyAlignment="1">
      <alignment horizontal="right" vertical="center" wrapText="1" indent="3"/>
    </xf>
    <xf numFmtId="0" fontId="12" fillId="0" borderId="0" xfId="0" applyFont="1" applyAlignment="1">
      <alignment vertical="center"/>
    </xf>
    <xf numFmtId="0" fontId="12" fillId="2" borderId="1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2" xfId="0" applyFont="1" applyFill="1" applyBorder="1" applyAlignment="1">
      <alignment horizontal="center"/>
    </xf>
    <xf numFmtId="0" fontId="12" fillId="2" borderId="21" xfId="0" applyFont="1" applyFill="1" applyBorder="1" applyAlignment="1">
      <alignment horizontal="center" vertical="center"/>
    </xf>
    <xf numFmtId="0" fontId="23" fillId="0" borderId="17" xfId="0" applyFont="1" applyBorder="1" applyAlignment="1">
      <alignment horizontal="left" vertical="center"/>
    </xf>
    <xf numFmtId="0" fontId="23" fillId="2" borderId="3" xfId="0" applyFont="1" applyFill="1" applyBorder="1" applyAlignment="1">
      <alignment horizontal="center" vertical="center"/>
    </xf>
    <xf numFmtId="0" fontId="23" fillId="2" borderId="0" xfId="0" applyFont="1" applyFill="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7" xfId="0" applyFont="1" applyFill="1" applyBorder="1" applyAlignment="1">
      <alignment horizontal="center" vertical="center"/>
    </xf>
    <xf numFmtId="0" fontId="12" fillId="0" borderId="17" xfId="0" applyFont="1" applyBorder="1" applyAlignment="1">
      <alignment horizontal="left" vertical="center"/>
    </xf>
    <xf numFmtId="0" fontId="30" fillId="0" borderId="0" xfId="0" applyFont="1" applyAlignment="1">
      <alignment horizontal="left"/>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6" xfId="0" applyFont="1" applyFill="1" applyBorder="1" applyAlignment="1">
      <alignment horizontal="center" vertical="center" wrapText="1"/>
    </xf>
    <xf numFmtId="165" fontId="12" fillId="2" borderId="10" xfId="0" applyNumberFormat="1" applyFont="1" applyFill="1" applyBorder="1" applyAlignment="1">
      <alignment horizontal="center" vertical="center"/>
    </xf>
    <xf numFmtId="165" fontId="12" fillId="2" borderId="11" xfId="0" applyNumberFormat="1" applyFont="1" applyFill="1" applyBorder="1" applyAlignment="1">
      <alignment horizontal="center" vertical="center"/>
    </xf>
    <xf numFmtId="165" fontId="12" fillId="2" borderId="22" xfId="0" applyNumberFormat="1" applyFont="1" applyFill="1" applyBorder="1" applyAlignment="1">
      <alignment horizontal="center" vertical="center"/>
    </xf>
    <xf numFmtId="165" fontId="12" fillId="2" borderId="5"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xf>
    <xf numFmtId="165" fontId="12" fillId="2" borderId="13" xfId="0" applyNumberFormat="1" applyFont="1" applyFill="1" applyBorder="1" applyAlignment="1">
      <alignment horizontal="center" vertical="center"/>
    </xf>
    <xf numFmtId="165" fontId="12" fillId="2" borderId="14" xfId="0" applyNumberFormat="1" applyFont="1" applyFill="1" applyBorder="1" applyAlignment="1">
      <alignment horizontal="center" vertical="center"/>
    </xf>
    <xf numFmtId="165" fontId="12" fillId="2" borderId="18" xfId="0" applyNumberFormat="1" applyFont="1" applyFill="1" applyBorder="1" applyAlignment="1">
      <alignment horizontal="center" vertical="center" wrapText="1"/>
    </xf>
    <xf numFmtId="165" fontId="12" fillId="2" borderId="16" xfId="0" applyNumberFormat="1" applyFont="1" applyFill="1" applyBorder="1" applyAlignment="1">
      <alignment horizontal="center" vertical="center" wrapText="1"/>
    </xf>
    <xf numFmtId="0" fontId="10" fillId="0" borderId="0" xfId="0" applyFont="1" applyAlignment="1">
      <alignment horizontal="justify" wrapText="1"/>
    </xf>
    <xf numFmtId="0" fontId="10" fillId="0" borderId="0" xfId="0" applyFont="1" applyAlignment="1">
      <alignment horizontal="justify"/>
    </xf>
    <xf numFmtId="0" fontId="6" fillId="0" borderId="0" xfId="0" applyFont="1" applyAlignment="1">
      <alignment horizontal="justify" wrapText="1"/>
    </xf>
    <xf numFmtId="0" fontId="9" fillId="0" borderId="0" xfId="0" applyFont="1" applyAlignment="1">
      <alignment horizontal="justify" wrapText="1"/>
    </xf>
    <xf numFmtId="0" fontId="14" fillId="0" borderId="0" xfId="0" applyFont="1" applyAlignment="1">
      <alignment horizontal="center"/>
    </xf>
    <xf numFmtId="0" fontId="36" fillId="0" borderId="1" xfId="0" applyFont="1" applyBorder="1" applyAlignment="1">
      <alignment horizontal="center" vertical="center"/>
    </xf>
    <xf numFmtId="0" fontId="35" fillId="0" borderId="0" xfId="5" applyFont="1" applyFill="1" applyBorder="1" applyAlignment="1">
      <alignment horizontal="center"/>
    </xf>
  </cellXfs>
  <cellStyles count="6">
    <cellStyle name="Hyperlink" xfId="5" builtinId="8"/>
    <cellStyle name="Hyperlink 2" xfId="2" xr:uid="{00000000-0005-0000-0000-000001000000}"/>
    <cellStyle name="Normal" xfId="0" builtinId="0"/>
    <cellStyle name="Normal 2" xfId="1"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colors>
    <mruColors>
      <color rgb="FF403152"/>
      <color rgb="FFDEBDFF"/>
      <color rgb="FFFFC1FF"/>
      <color rgb="FFFFEBFF"/>
      <color rgb="FFCBA7FF"/>
      <color rgb="FFA45FD7"/>
      <color rgb="FFD261F5"/>
      <color rgb="FFF2D0FC"/>
      <color rgb="FFE4A1F9"/>
      <color rgb="FFECB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825501</xdr:colOff>
      <xdr:row>6</xdr:row>
      <xdr:rowOff>76200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6" name="Picture 5">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190500</xdr:colOff>
      <xdr:row>11</xdr:row>
      <xdr:rowOff>14654</xdr:rowOff>
    </xdr:from>
    <xdr:to>
      <xdr:col>10</xdr:col>
      <xdr:colOff>267286</xdr:colOff>
      <xdr:row>30</xdr:row>
      <xdr:rowOff>90854</xdr:rowOff>
    </xdr:to>
    <xdr:pic>
      <xdr:nvPicPr>
        <xdr:cNvPr id="3" name="Picture 2">
          <a:extLst>
            <a:ext uri="{FF2B5EF4-FFF2-40B4-BE49-F238E27FC236}">
              <a16:creationId xmlns:a16="http://schemas.microsoft.com/office/drawing/2014/main" id="{2998A198-00AB-470C-1869-C98AAA5418E8}"/>
            </a:ext>
          </a:extLst>
        </xdr:cNvPr>
        <xdr:cNvPicPr>
          <a:picLocks noChangeAspect="1"/>
        </xdr:cNvPicPr>
      </xdr:nvPicPr>
      <xdr:blipFill>
        <a:blip xmlns:r="http://schemas.openxmlformats.org/officeDocument/2006/relationships" r:embed="rId2"/>
        <a:stretch>
          <a:fillRect/>
        </a:stretch>
      </xdr:blipFill>
      <xdr:spPr>
        <a:xfrm>
          <a:off x="190500" y="1839058"/>
          <a:ext cx="5425440" cy="3695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57151</xdr:colOff>
      <xdr:row>6</xdr:row>
      <xdr:rowOff>76200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8659</xdr:colOff>
      <xdr:row>10</xdr:row>
      <xdr:rowOff>43295</xdr:rowOff>
    </xdr:from>
    <xdr:to>
      <xdr:col>11</xdr:col>
      <xdr:colOff>275359</xdr:colOff>
      <xdr:row>31</xdr:row>
      <xdr:rowOff>127462</xdr:rowOff>
    </xdr:to>
    <xdr:pic>
      <xdr:nvPicPr>
        <xdr:cNvPr id="3" name="Picture 2">
          <a:extLst>
            <a:ext uri="{FF2B5EF4-FFF2-40B4-BE49-F238E27FC236}">
              <a16:creationId xmlns:a16="http://schemas.microsoft.com/office/drawing/2014/main" id="{57BAD66B-8454-49CC-C755-6619E8162965}"/>
            </a:ext>
          </a:extLst>
        </xdr:cNvPr>
        <xdr:cNvPicPr>
          <a:picLocks noChangeAspect="1"/>
        </xdr:cNvPicPr>
      </xdr:nvPicPr>
      <xdr:blipFill>
        <a:blip xmlns:r="http://schemas.openxmlformats.org/officeDocument/2006/relationships" r:embed="rId2"/>
        <a:stretch>
          <a:fillRect/>
        </a:stretch>
      </xdr:blipFill>
      <xdr:spPr>
        <a:xfrm>
          <a:off x="8659" y="1818409"/>
          <a:ext cx="6172200" cy="3764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704851</xdr:colOff>
      <xdr:row>6</xdr:row>
      <xdr:rowOff>76200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236483</xdr:colOff>
      <xdr:row>12</xdr:row>
      <xdr:rowOff>157655</xdr:rowOff>
    </xdr:from>
    <xdr:to>
      <xdr:col>10</xdr:col>
      <xdr:colOff>394401</xdr:colOff>
      <xdr:row>35</xdr:row>
      <xdr:rowOff>15240</xdr:rowOff>
    </xdr:to>
    <xdr:pic>
      <xdr:nvPicPr>
        <xdr:cNvPr id="3" name="Picture 2">
          <a:extLst>
            <a:ext uri="{FF2B5EF4-FFF2-40B4-BE49-F238E27FC236}">
              <a16:creationId xmlns:a16="http://schemas.microsoft.com/office/drawing/2014/main" id="{733FD89C-B805-06C6-AC5D-23A5028C244F}"/>
            </a:ext>
          </a:extLst>
        </xdr:cNvPr>
        <xdr:cNvPicPr>
          <a:picLocks noChangeAspect="1"/>
        </xdr:cNvPicPr>
      </xdr:nvPicPr>
      <xdr:blipFill>
        <a:blip xmlns:r="http://schemas.openxmlformats.org/officeDocument/2006/relationships" r:embed="rId2"/>
        <a:stretch>
          <a:fillRect/>
        </a:stretch>
      </xdr:blipFill>
      <xdr:spPr>
        <a:xfrm>
          <a:off x="236483" y="2029810"/>
          <a:ext cx="5478780" cy="36347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5" name="Pictur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466397</xdr:colOff>
      <xdr:row>12</xdr:row>
      <xdr:rowOff>105104</xdr:rowOff>
    </xdr:from>
    <xdr:to>
      <xdr:col>10</xdr:col>
      <xdr:colOff>456675</xdr:colOff>
      <xdr:row>35</xdr:row>
      <xdr:rowOff>46509</xdr:rowOff>
    </xdr:to>
    <xdr:pic>
      <xdr:nvPicPr>
        <xdr:cNvPr id="2" name="Picture 1">
          <a:extLst>
            <a:ext uri="{FF2B5EF4-FFF2-40B4-BE49-F238E27FC236}">
              <a16:creationId xmlns:a16="http://schemas.microsoft.com/office/drawing/2014/main" id="{FADB340D-F152-F055-1853-4B02994CF906}"/>
            </a:ext>
          </a:extLst>
        </xdr:cNvPr>
        <xdr:cNvPicPr>
          <a:picLocks noChangeAspect="1"/>
        </xdr:cNvPicPr>
      </xdr:nvPicPr>
      <xdr:blipFill>
        <a:blip xmlns:r="http://schemas.openxmlformats.org/officeDocument/2006/relationships" r:embed="rId2"/>
        <a:stretch>
          <a:fillRect/>
        </a:stretch>
      </xdr:blipFill>
      <xdr:spPr>
        <a:xfrm>
          <a:off x="466397" y="1977259"/>
          <a:ext cx="5311140" cy="37185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257176</xdr:colOff>
      <xdr:row>6</xdr:row>
      <xdr:rowOff>76200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zagreb.hr/statistika/30" TargetMode="External"/><Relationship Id="rId2" Type="http://schemas.openxmlformats.org/officeDocument/2006/relationships/hyperlink" Target="https://www.zagreb.hr/statistika/30" TargetMode="External"/><Relationship Id="rId1" Type="http://schemas.openxmlformats.org/officeDocument/2006/relationships/hyperlink" Target="mailto:statistika@zagreb.hr"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showGridLines="0" tabSelected="1" zoomScaleNormal="100" workbookViewId="0">
      <selection activeCell="C40" sqref="C40"/>
    </sheetView>
  </sheetViews>
  <sheetFormatPr defaultColWidth="9.33203125" defaultRowHeight="15" x14ac:dyDescent="0.25"/>
  <cols>
    <col min="1" max="1" width="21.6640625" style="165" customWidth="1"/>
    <col min="2" max="16384" width="9.33203125" style="165"/>
  </cols>
  <sheetData>
    <row r="1" spans="1:11" x14ac:dyDescent="0.25">
      <c r="A1" s="36" t="s">
        <v>89</v>
      </c>
      <c r="B1" s="37"/>
      <c r="C1" s="169"/>
      <c r="D1" s="169"/>
    </row>
    <row r="2" spans="1:11" x14ac:dyDescent="0.25">
      <c r="A2" s="166" t="s">
        <v>38</v>
      </c>
      <c r="B2" s="37"/>
      <c r="C2" s="169"/>
      <c r="D2" s="169"/>
    </row>
    <row r="3" spans="1:11" ht="3.75" customHeight="1" x14ac:dyDescent="0.25">
      <c r="A3" s="168"/>
      <c r="B3" s="37"/>
      <c r="C3" s="169"/>
      <c r="D3" s="169"/>
    </row>
    <row r="4" spans="1:11" x14ac:dyDescent="0.25">
      <c r="A4" s="36" t="s">
        <v>148</v>
      </c>
      <c r="B4" s="37"/>
      <c r="C4" s="169"/>
      <c r="D4" s="169"/>
    </row>
    <row r="5" spans="1:11" x14ac:dyDescent="0.25">
      <c r="A5" s="36" t="s">
        <v>149</v>
      </c>
      <c r="B5" s="37"/>
      <c r="C5" s="169"/>
      <c r="D5" s="169"/>
    </row>
    <row r="6" spans="1:11" ht="3.75" customHeight="1" x14ac:dyDescent="0.25">
      <c r="A6" s="168"/>
      <c r="B6" s="37"/>
      <c r="C6" s="169"/>
      <c r="D6" s="169"/>
    </row>
    <row r="7" spans="1:11" x14ac:dyDescent="0.25">
      <c r="A7" s="166" t="s">
        <v>123</v>
      </c>
      <c r="B7" s="37"/>
      <c r="C7" s="169"/>
      <c r="D7" s="169"/>
    </row>
    <row r="9" spans="1:11" ht="28.5" customHeight="1" x14ac:dyDescent="0.25">
      <c r="A9" s="171" t="s">
        <v>185</v>
      </c>
    </row>
    <row r="10" spans="1:11" ht="30.75" customHeight="1" x14ac:dyDescent="0.25">
      <c r="A10" s="173" t="s">
        <v>90</v>
      </c>
      <c r="B10" s="167"/>
      <c r="C10" s="167"/>
      <c r="D10" s="167"/>
      <c r="E10" s="167"/>
      <c r="F10" s="167"/>
      <c r="G10" s="167"/>
      <c r="H10" s="167"/>
      <c r="I10" s="167"/>
      <c r="J10" s="167"/>
      <c r="K10" s="167"/>
    </row>
    <row r="11" spans="1:11" ht="15.75" customHeight="1" x14ac:dyDescent="0.25">
      <c r="A11" s="158"/>
    </row>
    <row r="12" spans="1:11" ht="21" customHeight="1" x14ac:dyDescent="0.25">
      <c r="A12" s="158" t="s">
        <v>162</v>
      </c>
      <c r="B12" s="165" t="s">
        <v>93</v>
      </c>
    </row>
    <row r="13" spans="1:11" ht="21" customHeight="1" x14ac:dyDescent="0.25">
      <c r="A13" s="158" t="s">
        <v>163</v>
      </c>
      <c r="B13" s="165" t="s">
        <v>94</v>
      </c>
    </row>
    <row r="14" spans="1:11" ht="21" customHeight="1" x14ac:dyDescent="0.25">
      <c r="A14" s="158" t="s">
        <v>164</v>
      </c>
      <c r="B14" s="165" t="s">
        <v>95</v>
      </c>
    </row>
    <row r="15" spans="1:11" ht="21" customHeight="1" x14ac:dyDescent="0.25">
      <c r="A15" s="158" t="s">
        <v>165</v>
      </c>
      <c r="B15" s="111" t="s">
        <v>120</v>
      </c>
      <c r="C15" s="110"/>
      <c r="D15" s="110"/>
      <c r="E15" s="110"/>
      <c r="F15" s="110"/>
      <c r="G15" s="110"/>
      <c r="H15" s="110"/>
      <c r="I15" s="110"/>
      <c r="J15" s="110"/>
      <c r="K15" s="110"/>
    </row>
    <row r="16" spans="1:11" ht="21" customHeight="1" x14ac:dyDescent="0.25">
      <c r="A16" s="158" t="s">
        <v>166</v>
      </c>
      <c r="B16" s="111" t="s">
        <v>122</v>
      </c>
    </row>
    <row r="17" spans="1:11" ht="21" customHeight="1" x14ac:dyDescent="0.25">
      <c r="A17" s="158" t="s">
        <v>167</v>
      </c>
      <c r="B17" s="181" t="s">
        <v>160</v>
      </c>
    </row>
    <row r="18" spans="1:11" ht="21" customHeight="1" x14ac:dyDescent="0.25">
      <c r="A18" s="158" t="s">
        <v>168</v>
      </c>
      <c r="B18" s="209" t="s">
        <v>186</v>
      </c>
    </row>
    <row r="19" spans="1:11" ht="21" customHeight="1" x14ac:dyDescent="0.25">
      <c r="A19" s="158" t="s">
        <v>169</v>
      </c>
      <c r="B19" s="165" t="s">
        <v>119</v>
      </c>
    </row>
    <row r="20" spans="1:11" ht="21" customHeight="1" x14ac:dyDescent="0.25">
      <c r="A20" s="158" t="s">
        <v>170</v>
      </c>
      <c r="B20" s="165" t="s">
        <v>96</v>
      </c>
    </row>
    <row r="21" spans="1:11" ht="21" customHeight="1" x14ac:dyDescent="0.25">
      <c r="A21" s="158" t="s">
        <v>171</v>
      </c>
      <c r="B21" s="165" t="s">
        <v>121</v>
      </c>
    </row>
    <row r="22" spans="1:11" ht="21" customHeight="1" x14ac:dyDescent="0.25">
      <c r="A22" s="158" t="s">
        <v>172</v>
      </c>
      <c r="B22" s="209" t="s">
        <v>187</v>
      </c>
    </row>
    <row r="23" spans="1:11" ht="21" customHeight="1" x14ac:dyDescent="0.25">
      <c r="A23" s="158" t="s">
        <v>173</v>
      </c>
      <c r="B23" s="209" t="s">
        <v>188</v>
      </c>
    </row>
    <row r="24" spans="1:11" ht="30.75" customHeight="1" x14ac:dyDescent="0.25">
      <c r="A24" s="170" t="s">
        <v>91</v>
      </c>
      <c r="B24" s="167"/>
      <c r="C24" s="167"/>
      <c r="D24" s="167"/>
      <c r="E24" s="167"/>
      <c r="F24" s="167"/>
      <c r="G24" s="167"/>
      <c r="H24" s="167"/>
      <c r="I24" s="167"/>
      <c r="J24" s="167"/>
      <c r="K24" s="167"/>
    </row>
    <row r="25" spans="1:11" ht="15.75" customHeight="1" x14ac:dyDescent="0.25">
      <c r="A25" s="40"/>
    </row>
    <row r="26" spans="1:11" ht="30.75" customHeight="1" x14ac:dyDescent="0.25">
      <c r="A26" s="56" t="s">
        <v>92</v>
      </c>
      <c r="B26" s="167"/>
      <c r="C26" s="167"/>
      <c r="D26" s="167"/>
      <c r="E26" s="167"/>
      <c r="F26" s="167"/>
      <c r="G26" s="167"/>
      <c r="H26" s="167"/>
      <c r="I26" s="167"/>
      <c r="J26" s="167"/>
      <c r="K26" s="167"/>
    </row>
  </sheetData>
  <hyperlinks>
    <hyperlink ref="A24" location="Met!Print_Area" display="METODOLOGIJA" xr:uid="{00000000-0004-0000-0000-000000000000}"/>
    <hyperlink ref="A26" location="'Kratice i znakovi'!A1" display="KRATICE I ZNAKOVI" xr:uid="{00000000-0004-0000-0000-000001000000}"/>
    <hyperlink ref="A12" location="'Tab. 1 '!A1" display="Tabela 1" xr:uid="{00000000-0004-0000-0000-000002000000}"/>
    <hyperlink ref="A13" location="'G1 '!A1" display="Graf 1" xr:uid="{00000000-0004-0000-0000-000003000000}"/>
    <hyperlink ref="A16" location="'G3'!A1" display="Graf 3" xr:uid="{00000000-0004-0000-0000-000004000000}"/>
    <hyperlink ref="A17" location="'Tab. 3'!A1" display="Tabela 3" xr:uid="{00000000-0004-0000-0000-000005000000}"/>
    <hyperlink ref="A18" location="'Tab. 4'!A1" display="Tabela 4" xr:uid="{00000000-0004-0000-0000-000006000000}"/>
    <hyperlink ref="A19" location="'Tab. 5'!A1" display="Tabela 5" xr:uid="{00000000-0004-0000-0000-000007000000}"/>
    <hyperlink ref="A20" location="'Tab. 6'!A1" display="Tabela 6" xr:uid="{00000000-0004-0000-0000-000008000000}"/>
    <hyperlink ref="A22" location="'Tab. 7.'!A1" display="Tabela 7" xr:uid="{00000000-0004-0000-0000-000009000000}"/>
    <hyperlink ref="A23" location="'Tab 8.'!A1" display="Tabela 8" xr:uid="{00000000-0004-0000-0000-00000A000000}"/>
    <hyperlink ref="A14" location="Tab.2!A1" display="Tabela 2" xr:uid="{00000000-0004-0000-0000-00000B000000}"/>
    <hyperlink ref="A15" location="'G2'!A1" display="Graf 2" xr:uid="{00000000-0004-0000-0000-00000C000000}"/>
    <hyperlink ref="A21" location="'G4'!A1" display="Graf 4" xr:uid="{00000000-0004-0000-0000-00000D000000}"/>
  </hyperlinks>
  <pageMargins left="0.7" right="0.7" top="0.75" bottom="0.31"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41"/>
  <sheetViews>
    <sheetView showGridLines="0" zoomScaleNormal="100" workbookViewId="0">
      <selection activeCell="E51" sqref="E51"/>
    </sheetView>
  </sheetViews>
  <sheetFormatPr defaultColWidth="9.33203125" defaultRowHeight="12.75" x14ac:dyDescent="0.2"/>
  <cols>
    <col min="1" max="1" width="36.6640625" style="2" customWidth="1"/>
    <col min="2" max="3" width="10.83203125" style="2" customWidth="1"/>
    <col min="4" max="4" width="8.5" style="2" customWidth="1"/>
    <col min="5" max="5" width="9.33203125" style="2" customWidth="1"/>
    <col min="6" max="6" width="9.83203125" style="2" customWidth="1"/>
    <col min="7" max="7" width="8.1640625" style="2" customWidth="1"/>
    <col min="8" max="10" width="7.83203125" style="2" customWidth="1"/>
    <col min="11" max="11" width="12.5" style="2" customWidth="1"/>
    <col min="12" max="12" width="9.33203125" style="2"/>
    <col min="13" max="17" width="0" style="2" hidden="1" customWidth="1"/>
    <col min="18" max="18" width="7.5" style="2" customWidth="1"/>
    <col min="19" max="19" width="7.83203125" style="2" customWidth="1"/>
    <col min="20" max="20" width="7.5" style="2" customWidth="1"/>
    <col min="21" max="22" width="6.83203125" style="2" customWidth="1"/>
    <col min="23" max="23" width="5.83203125" style="2" customWidth="1"/>
    <col min="24" max="24" width="6.1640625" style="2" customWidth="1"/>
    <col min="25" max="25" width="5.5" style="2" customWidth="1"/>
    <col min="26" max="26" width="6" style="2" customWidth="1"/>
    <col min="27" max="27" width="6.1640625" style="2" customWidth="1"/>
    <col min="28" max="16384" width="9.33203125" style="2"/>
  </cols>
  <sheetData>
    <row r="1" spans="1:12" s="38" customFormat="1" ht="15" x14ac:dyDescent="0.25">
      <c r="A1" s="36" t="s">
        <v>89</v>
      </c>
      <c r="B1" s="37"/>
      <c r="C1" s="37"/>
      <c r="D1" s="37"/>
    </row>
    <row r="2" spans="1:12" s="38" customFormat="1" ht="15" x14ac:dyDescent="0.25">
      <c r="A2" s="166" t="s">
        <v>38</v>
      </c>
      <c r="B2" s="37"/>
      <c r="C2" s="37"/>
      <c r="D2" s="37"/>
    </row>
    <row r="3" spans="1:12" s="38" customFormat="1" ht="3.75" customHeight="1" x14ac:dyDescent="0.25">
      <c r="A3" s="168"/>
      <c r="B3" s="37"/>
      <c r="C3" s="37"/>
      <c r="D3" s="37"/>
    </row>
    <row r="4" spans="1:12" s="38" customFormat="1" ht="15" x14ac:dyDescent="0.25">
      <c r="A4" s="36" t="s">
        <v>148</v>
      </c>
      <c r="B4" s="37"/>
      <c r="C4" s="37"/>
      <c r="D4" s="37"/>
    </row>
    <row r="5" spans="1:12" s="38" customFormat="1" ht="15" x14ac:dyDescent="0.25">
      <c r="A5" s="36" t="s">
        <v>149</v>
      </c>
      <c r="B5" s="37"/>
      <c r="C5" s="37"/>
      <c r="D5" s="37"/>
    </row>
    <row r="6" spans="1:12" s="38" customFormat="1" ht="3.75" customHeight="1" x14ac:dyDescent="0.25">
      <c r="A6" s="168"/>
      <c r="B6" s="37"/>
      <c r="C6" s="37"/>
      <c r="D6" s="37"/>
    </row>
    <row r="7" spans="1:12" s="38" customFormat="1" ht="15.75" customHeight="1" x14ac:dyDescent="0.25">
      <c r="A7" s="166" t="s">
        <v>123</v>
      </c>
      <c r="B7" s="37"/>
      <c r="C7" s="37"/>
      <c r="D7" s="37"/>
    </row>
    <row r="8" spans="1:12" s="38" customFormat="1" ht="15.75" customHeight="1" x14ac:dyDescent="0.25">
      <c r="A8" s="39"/>
      <c r="B8" s="37"/>
      <c r="C8" s="37"/>
      <c r="D8" s="37"/>
    </row>
    <row r="9" spans="1:12" ht="33" customHeight="1" thickBot="1" x14ac:dyDescent="0.25">
      <c r="A9" s="267" t="s">
        <v>131</v>
      </c>
      <c r="B9" s="267"/>
      <c r="C9" s="267"/>
      <c r="D9" s="267"/>
      <c r="E9" s="267"/>
      <c r="F9" s="267"/>
      <c r="G9" s="267"/>
      <c r="H9" s="267"/>
      <c r="I9" s="267"/>
      <c r="J9" s="267"/>
      <c r="K9" s="267"/>
    </row>
    <row r="10" spans="1:12" ht="19.5" customHeight="1" x14ac:dyDescent="0.25">
      <c r="A10" s="59"/>
      <c r="B10" s="274" t="s">
        <v>80</v>
      </c>
      <c r="C10" s="274" t="s">
        <v>97</v>
      </c>
      <c r="D10" s="253" t="s">
        <v>82</v>
      </c>
      <c r="E10" s="254"/>
      <c r="F10" s="254"/>
      <c r="G10" s="254"/>
      <c r="H10" s="254"/>
      <c r="I10" s="254"/>
      <c r="J10" s="254"/>
      <c r="K10" s="254"/>
    </row>
    <row r="11" spans="1:12" ht="45.75" customHeight="1" x14ac:dyDescent="0.25">
      <c r="A11" s="49"/>
      <c r="B11" s="275"/>
      <c r="C11" s="275"/>
      <c r="D11" s="57" t="s">
        <v>81</v>
      </c>
      <c r="E11" s="57" t="s">
        <v>18</v>
      </c>
      <c r="F11" s="57" t="s">
        <v>19</v>
      </c>
      <c r="G11" s="57" t="s">
        <v>20</v>
      </c>
      <c r="H11" s="57" t="s">
        <v>21</v>
      </c>
      <c r="I11" s="57" t="s">
        <v>22</v>
      </c>
      <c r="J11" s="57" t="s">
        <v>23</v>
      </c>
      <c r="K11" s="51" t="s">
        <v>50</v>
      </c>
    </row>
    <row r="12" spans="1:12" ht="27" customHeight="1" x14ac:dyDescent="0.25">
      <c r="A12" s="206" t="s">
        <v>177</v>
      </c>
      <c r="B12" s="207"/>
      <c r="C12" s="207"/>
      <c r="D12" s="82"/>
      <c r="E12" s="82"/>
      <c r="F12" s="82"/>
      <c r="G12" s="82"/>
      <c r="H12" s="82"/>
      <c r="I12" s="82"/>
      <c r="J12" s="82"/>
      <c r="K12" s="82"/>
    </row>
    <row r="13" spans="1:12" ht="17.25" customHeight="1" x14ac:dyDescent="0.25">
      <c r="A13" s="73" t="s">
        <v>2</v>
      </c>
      <c r="B13" s="242">
        <f>SUM(B14,B20,B21)</f>
        <v>2945</v>
      </c>
      <c r="C13" s="243">
        <f>SUM(C14,C20,C21)</f>
        <v>224278</v>
      </c>
      <c r="D13" s="244">
        <f>SUM(D14,D20,D21)</f>
        <v>111</v>
      </c>
      <c r="E13" s="243">
        <f>SUM(E14,E20,E21)</f>
        <v>934</v>
      </c>
      <c r="F13" s="243">
        <f t="shared" ref="F13:K13" si="0">SUM(F14,F20,F21)</f>
        <v>1098</v>
      </c>
      <c r="G13" s="243">
        <f>SUM(G14,G20,G21)</f>
        <v>616</v>
      </c>
      <c r="H13" s="243">
        <f t="shared" si="0"/>
        <v>137</v>
      </c>
      <c r="I13" s="243">
        <f t="shared" si="0"/>
        <v>30</v>
      </c>
      <c r="J13" s="243">
        <f t="shared" si="0"/>
        <v>13</v>
      </c>
      <c r="K13" s="248">
        <f t="shared" si="0"/>
        <v>6</v>
      </c>
      <c r="L13" s="3"/>
    </row>
    <row r="14" spans="1:12" ht="19.5" customHeight="1" x14ac:dyDescent="0.25">
      <c r="A14" s="180" t="s">
        <v>24</v>
      </c>
      <c r="B14" s="245">
        <f>SUM(B15,B19)</f>
        <v>2801</v>
      </c>
      <c r="C14" s="246">
        <f>SUM(C15,C19)</f>
        <v>211568</v>
      </c>
      <c r="D14" s="247">
        <f>SUM(D15,D19)</f>
        <v>105</v>
      </c>
      <c r="E14" s="246">
        <f t="shared" ref="E14:K14" si="1">SUM(E15,E19)</f>
        <v>892</v>
      </c>
      <c r="F14" s="246">
        <f t="shared" si="1"/>
        <v>1038</v>
      </c>
      <c r="G14" s="246">
        <f t="shared" si="1"/>
        <v>590</v>
      </c>
      <c r="H14" s="246">
        <f t="shared" si="1"/>
        <v>132</v>
      </c>
      <c r="I14" s="246">
        <f t="shared" si="1"/>
        <v>25</v>
      </c>
      <c r="J14" s="246">
        <f t="shared" si="1"/>
        <v>13</v>
      </c>
      <c r="K14" s="249">
        <f t="shared" si="1"/>
        <v>6</v>
      </c>
      <c r="L14" s="3"/>
    </row>
    <row r="15" spans="1:12" ht="17.25" customHeight="1" x14ac:dyDescent="0.25">
      <c r="A15" s="76" t="s">
        <v>8</v>
      </c>
      <c r="B15" s="247">
        <f>SUM(B16,B17,B18)</f>
        <v>2758</v>
      </c>
      <c r="C15" s="245">
        <f>SUM(C16,C17,C18)</f>
        <v>208995</v>
      </c>
      <c r="D15" s="247">
        <f>SUM(D16,D17,D18)</f>
        <v>105</v>
      </c>
      <c r="E15" s="246">
        <f t="shared" ref="E15:K15" si="2">SUM(E16,E17,E18)</f>
        <v>873</v>
      </c>
      <c r="F15" s="246">
        <f t="shared" si="2"/>
        <v>1023</v>
      </c>
      <c r="G15" s="246">
        <f t="shared" si="2"/>
        <v>581</v>
      </c>
      <c r="H15" s="246">
        <f t="shared" si="2"/>
        <v>132</v>
      </c>
      <c r="I15" s="246">
        <f t="shared" si="2"/>
        <v>25</v>
      </c>
      <c r="J15" s="246">
        <f t="shared" si="2"/>
        <v>13</v>
      </c>
      <c r="K15" s="249">
        <f t="shared" si="2"/>
        <v>6</v>
      </c>
      <c r="L15" s="3"/>
    </row>
    <row r="16" spans="1:12" ht="15" customHeight="1" x14ac:dyDescent="0.25">
      <c r="A16" s="77" t="s">
        <v>9</v>
      </c>
      <c r="B16" s="247">
        <f>SUM(D16,E16,F16,G16,H16,I16,J16,K16)</f>
        <v>159</v>
      </c>
      <c r="C16" s="245">
        <v>25850</v>
      </c>
      <c r="D16" s="186" t="s">
        <v>7</v>
      </c>
      <c r="E16" s="186">
        <v>2</v>
      </c>
      <c r="F16" s="186">
        <v>8</v>
      </c>
      <c r="G16" s="186">
        <v>54</v>
      </c>
      <c r="H16" s="186">
        <v>61</v>
      </c>
      <c r="I16" s="186">
        <v>24</v>
      </c>
      <c r="J16" s="186">
        <v>7</v>
      </c>
      <c r="K16" s="187">
        <v>3</v>
      </c>
      <c r="L16" s="3"/>
    </row>
    <row r="17" spans="1:20" ht="15" customHeight="1" x14ac:dyDescent="0.25">
      <c r="A17" s="77" t="s">
        <v>10</v>
      </c>
      <c r="B17" s="247">
        <f t="shared" ref="B17:B21" si="3">SUM(D17,E17,F17,G17,H17,I17,J17,K17)</f>
        <v>82</v>
      </c>
      <c r="C17" s="156">
        <v>8831</v>
      </c>
      <c r="D17" s="186">
        <v>1</v>
      </c>
      <c r="E17" s="186">
        <v>8</v>
      </c>
      <c r="F17" s="186">
        <v>17</v>
      </c>
      <c r="G17" s="186">
        <v>43</v>
      </c>
      <c r="H17" s="186">
        <v>10</v>
      </c>
      <c r="I17" s="186" t="s">
        <v>7</v>
      </c>
      <c r="J17" s="186">
        <v>2</v>
      </c>
      <c r="K17" s="187">
        <v>1</v>
      </c>
      <c r="L17" s="3"/>
    </row>
    <row r="18" spans="1:20" ht="15" customHeight="1" x14ac:dyDescent="0.25">
      <c r="A18" s="77" t="s">
        <v>11</v>
      </c>
      <c r="B18" s="247">
        <f t="shared" si="3"/>
        <v>2517</v>
      </c>
      <c r="C18" s="245">
        <v>174314</v>
      </c>
      <c r="D18" s="186">
        <v>104</v>
      </c>
      <c r="E18" s="186">
        <v>863</v>
      </c>
      <c r="F18" s="186">
        <v>998</v>
      </c>
      <c r="G18" s="186">
        <v>484</v>
      </c>
      <c r="H18" s="186">
        <v>61</v>
      </c>
      <c r="I18" s="186">
        <v>1</v>
      </c>
      <c r="J18" s="186">
        <v>4</v>
      </c>
      <c r="K18" s="187">
        <v>2</v>
      </c>
      <c r="L18" s="3"/>
    </row>
    <row r="19" spans="1:20" ht="17.25" customHeight="1" x14ac:dyDescent="0.25">
      <c r="A19" s="76" t="s">
        <v>12</v>
      </c>
      <c r="B19" s="247">
        <f t="shared" si="3"/>
        <v>43</v>
      </c>
      <c r="C19" s="245">
        <v>2573</v>
      </c>
      <c r="D19" s="186" t="s">
        <v>7</v>
      </c>
      <c r="E19" s="186">
        <v>19</v>
      </c>
      <c r="F19" s="186">
        <v>15</v>
      </c>
      <c r="G19" s="186">
        <v>9</v>
      </c>
      <c r="H19" s="186" t="s">
        <v>7</v>
      </c>
      <c r="I19" s="186" t="s">
        <v>7</v>
      </c>
      <c r="J19" s="186" t="s">
        <v>7</v>
      </c>
      <c r="K19" s="187" t="s">
        <v>7</v>
      </c>
      <c r="L19" s="3"/>
      <c r="R19" s="17"/>
    </row>
    <row r="20" spans="1:20" ht="29.25" customHeight="1" x14ac:dyDescent="0.2">
      <c r="A20" s="81" t="s">
        <v>25</v>
      </c>
      <c r="B20" s="247">
        <f t="shared" si="3"/>
        <v>96</v>
      </c>
      <c r="C20" s="245">
        <v>8862</v>
      </c>
      <c r="D20" s="186">
        <v>3</v>
      </c>
      <c r="E20" s="186">
        <v>18</v>
      </c>
      <c r="F20" s="186">
        <v>42</v>
      </c>
      <c r="G20" s="186">
        <v>24</v>
      </c>
      <c r="H20" s="186">
        <v>4</v>
      </c>
      <c r="I20" s="186">
        <v>5</v>
      </c>
      <c r="J20" s="186" t="s">
        <v>7</v>
      </c>
      <c r="K20" s="187" t="s">
        <v>7</v>
      </c>
      <c r="L20" s="3"/>
    </row>
    <row r="21" spans="1:20" ht="29.25" customHeight="1" x14ac:dyDescent="0.2">
      <c r="A21" s="81" t="s">
        <v>26</v>
      </c>
      <c r="B21" s="247">
        <f t="shared" si="3"/>
        <v>48</v>
      </c>
      <c r="C21" s="245">
        <v>3848</v>
      </c>
      <c r="D21" s="186">
        <v>3</v>
      </c>
      <c r="E21" s="186">
        <v>24</v>
      </c>
      <c r="F21" s="186">
        <v>18</v>
      </c>
      <c r="G21" s="186">
        <v>2</v>
      </c>
      <c r="H21" s="186">
        <v>1</v>
      </c>
      <c r="I21" s="186" t="s">
        <v>7</v>
      </c>
      <c r="J21" s="186" t="s">
        <v>7</v>
      </c>
      <c r="K21" s="187" t="s">
        <v>7</v>
      </c>
      <c r="L21" s="3"/>
    </row>
    <row r="22" spans="1:20" ht="27" customHeight="1" x14ac:dyDescent="0.25">
      <c r="A22" s="208" t="s">
        <v>189</v>
      </c>
      <c r="B22" s="242"/>
      <c r="C22" s="242"/>
      <c r="D22" s="243"/>
      <c r="E22" s="243"/>
      <c r="F22" s="243"/>
      <c r="G22" s="243"/>
      <c r="H22" s="243"/>
      <c r="I22" s="243"/>
      <c r="J22" s="243"/>
      <c r="K22" s="248"/>
    </row>
    <row r="23" spans="1:20" ht="17.25" customHeight="1" x14ac:dyDescent="0.25">
      <c r="A23" s="73" t="s">
        <v>2</v>
      </c>
      <c r="B23" s="242">
        <f>SUM(B24,B30,B31)</f>
        <v>3934</v>
      </c>
      <c r="C23" s="243">
        <f>SUM(C24,C30,C31)</f>
        <v>294082</v>
      </c>
      <c r="D23" s="244">
        <f>SUM(D24,D30,D31)</f>
        <v>199</v>
      </c>
      <c r="E23" s="243">
        <f>SUM(E24,E30,E31)</f>
        <v>1264</v>
      </c>
      <c r="F23" s="243">
        <f t="shared" ref="F23:K23" si="4">SUM(F24,F30,F31)</f>
        <v>1474</v>
      </c>
      <c r="G23" s="243">
        <f t="shared" si="4"/>
        <v>814</v>
      </c>
      <c r="H23" s="243">
        <f t="shared" si="4"/>
        <v>122</v>
      </c>
      <c r="I23" s="243">
        <f t="shared" si="4"/>
        <v>39</v>
      </c>
      <c r="J23" s="243">
        <f>SUM(J24,J30,J31)</f>
        <v>12</v>
      </c>
      <c r="K23" s="248">
        <f t="shared" si="4"/>
        <v>10</v>
      </c>
      <c r="L23" s="3"/>
    </row>
    <row r="24" spans="1:20" ht="19.5" customHeight="1" x14ac:dyDescent="0.25">
      <c r="A24" s="180" t="s">
        <v>24</v>
      </c>
      <c r="B24" s="245">
        <f>SUM(B25,B29)</f>
        <v>3796</v>
      </c>
      <c r="C24" s="246">
        <f>SUM(C25,C29)</f>
        <v>283233</v>
      </c>
      <c r="D24" s="247">
        <f>SUM(D25,D29)</f>
        <v>183</v>
      </c>
      <c r="E24" s="246">
        <f t="shared" ref="E24:K24" si="5">SUM(E25,E29)</f>
        <v>1245</v>
      </c>
      <c r="F24" s="246">
        <f t="shared" si="5"/>
        <v>1413</v>
      </c>
      <c r="G24" s="246">
        <f t="shared" si="5"/>
        <v>783</v>
      </c>
      <c r="H24" s="246">
        <f t="shared" si="5"/>
        <v>111</v>
      </c>
      <c r="I24" s="246">
        <f t="shared" si="5"/>
        <v>39</v>
      </c>
      <c r="J24" s="246">
        <f t="shared" si="5"/>
        <v>12</v>
      </c>
      <c r="K24" s="249">
        <f t="shared" si="5"/>
        <v>10</v>
      </c>
      <c r="L24" s="3"/>
    </row>
    <row r="25" spans="1:20" ht="17.25" customHeight="1" x14ac:dyDescent="0.25">
      <c r="A25" s="76" t="s">
        <v>8</v>
      </c>
      <c r="B25" s="247">
        <f>SUM(B26,B27,B28)</f>
        <v>3794</v>
      </c>
      <c r="C25" s="245">
        <f>SUM(C26,C27,C28)</f>
        <v>283113</v>
      </c>
      <c r="D25" s="247">
        <f>SUM(D26,D27,D28)</f>
        <v>183</v>
      </c>
      <c r="E25" s="246">
        <f t="shared" ref="E25:K25" si="6">SUM(E26,E27,E28)</f>
        <v>1244</v>
      </c>
      <c r="F25" s="246">
        <f t="shared" si="6"/>
        <v>1412</v>
      </c>
      <c r="G25" s="246">
        <f t="shared" si="6"/>
        <v>783</v>
      </c>
      <c r="H25" s="246">
        <f t="shared" si="6"/>
        <v>111</v>
      </c>
      <c r="I25" s="246">
        <f t="shared" si="6"/>
        <v>39</v>
      </c>
      <c r="J25" s="246">
        <f t="shared" si="6"/>
        <v>12</v>
      </c>
      <c r="K25" s="249">
        <f t="shared" si="6"/>
        <v>10</v>
      </c>
      <c r="L25" s="3"/>
    </row>
    <row r="26" spans="1:20" ht="15" customHeight="1" x14ac:dyDescent="0.25">
      <c r="A26" s="77" t="s">
        <v>9</v>
      </c>
      <c r="B26" s="247">
        <f>SUM(D26,E26,F26,G26,H26,I26,J26,K26)</f>
        <v>224</v>
      </c>
      <c r="C26" s="245">
        <v>40057</v>
      </c>
      <c r="D26" s="186" t="s">
        <v>7</v>
      </c>
      <c r="E26" s="186">
        <v>5</v>
      </c>
      <c r="F26" s="186">
        <v>20</v>
      </c>
      <c r="G26" s="186">
        <v>72</v>
      </c>
      <c r="H26" s="186">
        <v>69</v>
      </c>
      <c r="I26" s="186">
        <v>36</v>
      </c>
      <c r="J26" s="186">
        <v>12</v>
      </c>
      <c r="K26" s="187">
        <v>10</v>
      </c>
      <c r="L26" s="3"/>
    </row>
    <row r="27" spans="1:20" ht="15" customHeight="1" x14ac:dyDescent="0.25">
      <c r="A27" s="77" t="s">
        <v>10</v>
      </c>
      <c r="B27" s="247">
        <f t="shared" ref="B27:B31" si="7">SUM(D27,E27,F27,G27,H27,I27,J27,K27)</f>
        <v>96</v>
      </c>
      <c r="C27" s="227">
        <v>10204</v>
      </c>
      <c r="D27" s="186">
        <v>1</v>
      </c>
      <c r="E27" s="186">
        <v>6</v>
      </c>
      <c r="F27" s="186">
        <v>31</v>
      </c>
      <c r="G27" s="186">
        <v>45</v>
      </c>
      <c r="H27" s="186">
        <v>10</v>
      </c>
      <c r="I27" s="186">
        <v>3</v>
      </c>
      <c r="J27" s="186" t="s">
        <v>7</v>
      </c>
      <c r="K27" s="187" t="s">
        <v>7</v>
      </c>
      <c r="L27" s="3"/>
    </row>
    <row r="28" spans="1:20" ht="15" customHeight="1" x14ac:dyDescent="0.25">
      <c r="A28" s="77" t="s">
        <v>11</v>
      </c>
      <c r="B28" s="247">
        <f t="shared" si="7"/>
        <v>3474</v>
      </c>
      <c r="C28" s="245">
        <v>232852</v>
      </c>
      <c r="D28" s="186">
        <v>182</v>
      </c>
      <c r="E28" s="186">
        <v>1233</v>
      </c>
      <c r="F28" s="186">
        <v>1361</v>
      </c>
      <c r="G28" s="186">
        <v>666</v>
      </c>
      <c r="H28" s="186">
        <v>32</v>
      </c>
      <c r="I28" s="186" t="s">
        <v>7</v>
      </c>
      <c r="J28" s="186" t="s">
        <v>7</v>
      </c>
      <c r="K28" s="187" t="s">
        <v>7</v>
      </c>
      <c r="L28" s="146"/>
    </row>
    <row r="29" spans="1:20" ht="15" customHeight="1" x14ac:dyDescent="0.25">
      <c r="A29" s="76" t="s">
        <v>12</v>
      </c>
      <c r="B29" s="247">
        <f t="shared" si="7"/>
        <v>2</v>
      </c>
      <c r="C29" s="245">
        <v>120</v>
      </c>
      <c r="D29" s="186" t="s">
        <v>7</v>
      </c>
      <c r="E29" s="186">
        <v>1</v>
      </c>
      <c r="F29" s="186">
        <v>1</v>
      </c>
      <c r="G29" s="186" t="s">
        <v>7</v>
      </c>
      <c r="H29" s="186" t="s">
        <v>7</v>
      </c>
      <c r="I29" s="186" t="s">
        <v>7</v>
      </c>
      <c r="J29" s="186" t="s">
        <v>7</v>
      </c>
      <c r="K29" s="187" t="s">
        <v>7</v>
      </c>
      <c r="L29" s="3"/>
      <c r="R29" s="17"/>
    </row>
    <row r="30" spans="1:20" ht="29.25" customHeight="1" x14ac:dyDescent="0.2">
      <c r="A30" s="81" t="s">
        <v>25</v>
      </c>
      <c r="B30" s="247">
        <f t="shared" si="7"/>
        <v>124</v>
      </c>
      <c r="C30" s="245">
        <v>9568</v>
      </c>
      <c r="D30" s="186">
        <v>16</v>
      </c>
      <c r="E30" s="186">
        <v>17</v>
      </c>
      <c r="F30" s="186">
        <v>56</v>
      </c>
      <c r="G30" s="186">
        <v>25</v>
      </c>
      <c r="H30" s="186">
        <v>10</v>
      </c>
      <c r="I30" s="186" t="s">
        <v>7</v>
      </c>
      <c r="J30" s="186" t="s">
        <v>7</v>
      </c>
      <c r="K30" s="187" t="s">
        <v>7</v>
      </c>
      <c r="L30" s="3"/>
    </row>
    <row r="31" spans="1:20" ht="29.25" customHeight="1" x14ac:dyDescent="0.2">
      <c r="A31" s="81" t="s">
        <v>26</v>
      </c>
      <c r="B31" s="247">
        <f t="shared" si="7"/>
        <v>14</v>
      </c>
      <c r="C31" s="245">
        <v>1281</v>
      </c>
      <c r="D31" s="186" t="s">
        <v>7</v>
      </c>
      <c r="E31" s="186">
        <v>2</v>
      </c>
      <c r="F31" s="186">
        <v>5</v>
      </c>
      <c r="G31" s="186">
        <v>6</v>
      </c>
      <c r="H31" s="186">
        <v>1</v>
      </c>
      <c r="I31" s="186" t="s">
        <v>7</v>
      </c>
      <c r="J31" s="186" t="s">
        <v>7</v>
      </c>
      <c r="K31" s="187" t="s">
        <v>7</v>
      </c>
      <c r="L31" s="241"/>
      <c r="T31" s="8"/>
    </row>
    <row r="32" spans="1:20" ht="6" customHeight="1" x14ac:dyDescent="0.25">
      <c r="A32" s="81"/>
      <c r="B32" s="78"/>
      <c r="C32" s="44"/>
      <c r="D32" s="188"/>
      <c r="E32" s="189"/>
      <c r="F32" s="189"/>
      <c r="G32" s="189"/>
      <c r="H32" s="189"/>
      <c r="I32" s="189"/>
      <c r="J32" s="189"/>
      <c r="K32" s="80"/>
    </row>
    <row r="33" spans="1:21" ht="6" customHeight="1" x14ac:dyDescent="0.2">
      <c r="A33" s="10"/>
    </row>
    <row r="34" spans="1:21" x14ac:dyDescent="0.2">
      <c r="K34" s="35" t="s">
        <v>88</v>
      </c>
    </row>
    <row r="39" spans="1:21" x14ac:dyDescent="0.2">
      <c r="R39" s="5"/>
      <c r="S39" s="5"/>
      <c r="T39" s="5"/>
    </row>
    <row r="41" spans="1:21" x14ac:dyDescent="0.2">
      <c r="U41" s="8"/>
    </row>
  </sheetData>
  <mergeCells count="4">
    <mergeCell ref="B10:B11"/>
    <mergeCell ref="C10:C11"/>
    <mergeCell ref="A9:K9"/>
    <mergeCell ref="D10:K10"/>
  </mergeCells>
  <phoneticPr fontId="0" type="noConversion"/>
  <printOptions horizontalCentered="1"/>
  <pageMargins left="0.22" right="0.21" top="0.74803040244969399" bottom="0.74803040244969399" header="0.31496062992126" footer="0.31496062992126"/>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showGridLines="0" zoomScaleNormal="100" workbookViewId="0">
      <selection activeCell="J33" sqref="J33"/>
    </sheetView>
  </sheetViews>
  <sheetFormatPr defaultRowHeight="15" x14ac:dyDescent="0.25"/>
  <cols>
    <col min="12" max="12" width="0" hidden="1" customWidth="1"/>
    <col min="13" max="13" width="1" customWidth="1"/>
    <col min="14" max="14" width="2" customWidth="1"/>
    <col min="15" max="15" width="1.5" customWidth="1"/>
    <col min="16" max="16" width="1.5" style="117" customWidth="1"/>
    <col min="17" max="17" width="9.33203125" style="117"/>
  </cols>
  <sheetData>
    <row r="1" spans="1:17" s="38" customFormat="1" x14ac:dyDescent="0.25">
      <c r="A1" s="36" t="s">
        <v>89</v>
      </c>
      <c r="B1" s="37"/>
      <c r="C1" s="37"/>
      <c r="D1" s="37"/>
      <c r="P1" s="147"/>
      <c r="Q1" s="147"/>
    </row>
    <row r="2" spans="1:17" s="38" customFormat="1" x14ac:dyDescent="0.25">
      <c r="A2" s="166" t="s">
        <v>38</v>
      </c>
      <c r="B2" s="37"/>
      <c r="C2" s="37"/>
      <c r="D2" s="37"/>
      <c r="P2" s="147"/>
      <c r="Q2" s="147"/>
    </row>
    <row r="3" spans="1:17" s="38" customFormat="1" ht="3.75" customHeight="1" x14ac:dyDescent="0.25">
      <c r="A3" s="168"/>
      <c r="B3" s="37"/>
      <c r="C3" s="37"/>
      <c r="D3" s="37"/>
      <c r="P3" s="147"/>
      <c r="Q3" s="147"/>
    </row>
    <row r="4" spans="1:17" s="38" customFormat="1" x14ac:dyDescent="0.25">
      <c r="A4" s="36" t="s">
        <v>148</v>
      </c>
      <c r="B4" s="37"/>
      <c r="C4" s="37"/>
      <c r="D4" s="37"/>
      <c r="P4" s="147"/>
      <c r="Q4" s="147"/>
    </row>
    <row r="5" spans="1:17" s="38" customFormat="1" x14ac:dyDescent="0.25">
      <c r="A5" s="36" t="s">
        <v>149</v>
      </c>
      <c r="B5" s="37"/>
      <c r="C5" s="37"/>
      <c r="D5" s="37"/>
      <c r="P5" s="147"/>
      <c r="Q5" s="147"/>
    </row>
    <row r="6" spans="1:17" s="38" customFormat="1" ht="3.75" customHeight="1" x14ac:dyDescent="0.25">
      <c r="A6" s="168"/>
      <c r="B6" s="37"/>
      <c r="C6" s="37"/>
      <c r="D6" s="37"/>
      <c r="P6" s="147"/>
      <c r="Q6" s="147"/>
    </row>
    <row r="7" spans="1:17" s="38" customFormat="1" ht="15.75" customHeight="1" x14ac:dyDescent="0.25">
      <c r="A7" s="166" t="s">
        <v>123</v>
      </c>
      <c r="B7" s="37"/>
      <c r="C7" s="37"/>
      <c r="D7" s="37"/>
      <c r="P7" s="147"/>
      <c r="Q7" s="147"/>
    </row>
  </sheetData>
  <pageMargins left="0.70866141732283472" right="0.70866141732283472" top="0.74803149606299213" bottom="0.74803149606299213" header="0.31496062992125984" footer="0.31496062992125984"/>
  <pageSetup paperSize="9"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8"/>
  <sheetViews>
    <sheetView showGridLines="0" zoomScaleNormal="100" workbookViewId="0"/>
  </sheetViews>
  <sheetFormatPr defaultColWidth="9.33203125" defaultRowHeight="12.75" x14ac:dyDescent="0.2"/>
  <cols>
    <col min="1" max="1" width="29" style="2" customWidth="1"/>
    <col min="2" max="3" width="10.83203125" style="2" customWidth="1"/>
    <col min="4" max="4" width="13.1640625" style="2" customWidth="1"/>
    <col min="5" max="6" width="10.83203125" style="2" customWidth="1"/>
    <col min="7" max="7" width="13" style="2" customWidth="1"/>
    <col min="8" max="10" width="10.83203125" style="2" customWidth="1"/>
    <col min="11" max="16384" width="9.33203125" style="2"/>
  </cols>
  <sheetData>
    <row r="1" spans="1:11" s="38" customFormat="1" ht="15" x14ac:dyDescent="0.25">
      <c r="A1" s="36" t="s">
        <v>89</v>
      </c>
      <c r="B1" s="37"/>
      <c r="C1" s="37"/>
      <c r="D1" s="37"/>
    </row>
    <row r="2" spans="1:11" s="38" customFormat="1" ht="15" x14ac:dyDescent="0.25">
      <c r="A2" s="166" t="s">
        <v>38</v>
      </c>
      <c r="B2" s="37"/>
      <c r="C2" s="37"/>
      <c r="D2" s="37"/>
    </row>
    <row r="3" spans="1:11" s="38" customFormat="1" ht="3.75" customHeight="1" x14ac:dyDescent="0.25">
      <c r="A3" s="168"/>
      <c r="B3" s="37"/>
      <c r="C3" s="37"/>
      <c r="D3" s="37"/>
    </row>
    <row r="4" spans="1:11" s="38" customFormat="1" ht="15" x14ac:dyDescent="0.25">
      <c r="A4" s="36" t="s">
        <v>148</v>
      </c>
      <c r="B4" s="37"/>
      <c r="C4" s="37"/>
      <c r="D4" s="37"/>
    </row>
    <row r="5" spans="1:11" s="38" customFormat="1" ht="15" x14ac:dyDescent="0.25">
      <c r="A5" s="36" t="s">
        <v>149</v>
      </c>
      <c r="B5" s="37"/>
      <c r="C5" s="37"/>
      <c r="D5" s="37"/>
    </row>
    <row r="6" spans="1:11" s="38" customFormat="1" ht="3.75" customHeight="1" x14ac:dyDescent="0.25">
      <c r="A6" s="168"/>
      <c r="B6" s="37"/>
      <c r="C6" s="37"/>
      <c r="D6" s="37"/>
    </row>
    <row r="7" spans="1:11" s="38" customFormat="1" ht="15.75" customHeight="1" x14ac:dyDescent="0.25">
      <c r="A7" s="166" t="s">
        <v>123</v>
      </c>
      <c r="B7" s="37"/>
      <c r="C7" s="37"/>
      <c r="D7" s="37"/>
    </row>
    <row r="8" spans="1:11" s="38" customFormat="1" ht="15.75" customHeight="1" x14ac:dyDescent="0.25">
      <c r="A8" s="39"/>
      <c r="B8" s="37"/>
      <c r="C8" s="37"/>
      <c r="D8" s="37"/>
    </row>
    <row r="9" spans="1:11" ht="36" customHeight="1" thickBot="1" x14ac:dyDescent="0.25">
      <c r="A9" s="267" t="s">
        <v>193</v>
      </c>
      <c r="B9" s="267"/>
      <c r="C9" s="267"/>
      <c r="D9" s="267"/>
      <c r="E9" s="267"/>
      <c r="F9" s="267"/>
      <c r="G9" s="267"/>
      <c r="H9" s="267"/>
      <c r="I9" s="267"/>
      <c r="J9" s="267"/>
    </row>
    <row r="10" spans="1:11" ht="22.5" customHeight="1" x14ac:dyDescent="0.2">
      <c r="A10" s="279" t="s">
        <v>84</v>
      </c>
      <c r="B10" s="276" t="s">
        <v>2</v>
      </c>
      <c r="C10" s="277"/>
      <c r="D10" s="278"/>
      <c r="E10" s="276" t="s">
        <v>60</v>
      </c>
      <c r="F10" s="277"/>
      <c r="G10" s="278"/>
      <c r="H10" s="276" t="s">
        <v>61</v>
      </c>
      <c r="I10" s="277"/>
      <c r="J10" s="277"/>
    </row>
    <row r="11" spans="1:11" ht="21.75" customHeight="1" x14ac:dyDescent="0.2">
      <c r="A11" s="280"/>
      <c r="B11" s="114" t="s">
        <v>47</v>
      </c>
      <c r="C11" s="114" t="s">
        <v>52</v>
      </c>
      <c r="D11" s="114" t="s">
        <v>53</v>
      </c>
      <c r="E11" s="114" t="s">
        <v>47</v>
      </c>
      <c r="F11" s="114" t="s">
        <v>52</v>
      </c>
      <c r="G11" s="85" t="s">
        <v>53</v>
      </c>
      <c r="H11" s="115" t="s">
        <v>47</v>
      </c>
      <c r="I11" s="114" t="s">
        <v>52</v>
      </c>
      <c r="J11" s="114" t="s">
        <v>53</v>
      </c>
    </row>
    <row r="12" spans="1:11" ht="30.75" customHeight="1" x14ac:dyDescent="0.25">
      <c r="A12" s="73" t="s">
        <v>2</v>
      </c>
      <c r="B12" s="228">
        <f>SUM(B13:B29)</f>
        <v>641</v>
      </c>
      <c r="C12" s="62">
        <f>SUM(C13:C29)</f>
        <v>513835</v>
      </c>
      <c r="D12" s="95">
        <f>SUM(D13:D29)</f>
        <v>1791071</v>
      </c>
      <c r="E12" s="229">
        <f>SUM(E13:E29)</f>
        <v>602</v>
      </c>
      <c r="F12" s="230">
        <f>SUM(F13:F29)</f>
        <v>414455</v>
      </c>
      <c r="G12" s="231">
        <f t="shared" ref="G12:J12" si="0">SUM(G13:G29)</f>
        <v>1343963</v>
      </c>
      <c r="H12" s="95">
        <f t="shared" si="0"/>
        <v>39</v>
      </c>
      <c r="I12" s="95">
        <f t="shared" si="0"/>
        <v>99380</v>
      </c>
      <c r="J12" s="95">
        <f t="shared" si="0"/>
        <v>447108</v>
      </c>
      <c r="K12" s="3"/>
    </row>
    <row r="13" spans="1:11" ht="23.25" customHeight="1" x14ac:dyDescent="0.25">
      <c r="A13" s="74" t="s">
        <v>39</v>
      </c>
      <c r="B13" s="53">
        <f>SUM(E13,H13)</f>
        <v>42</v>
      </c>
      <c r="C13" s="44">
        <f>SUM(F13,I13)</f>
        <v>17309</v>
      </c>
      <c r="D13" s="44">
        <f>SUM(G13,J13)</f>
        <v>55642</v>
      </c>
      <c r="E13" s="232">
        <v>41</v>
      </c>
      <c r="F13" s="233">
        <v>16513</v>
      </c>
      <c r="G13" s="234">
        <v>51193</v>
      </c>
      <c r="H13" s="233">
        <v>1</v>
      </c>
      <c r="I13" s="233">
        <v>796</v>
      </c>
      <c r="J13" s="233">
        <v>4449</v>
      </c>
    </row>
    <row r="14" spans="1:11" ht="16.5" customHeight="1" x14ac:dyDescent="0.25">
      <c r="A14" s="74" t="s">
        <v>40</v>
      </c>
      <c r="B14" s="53">
        <f t="shared" ref="B14:D29" si="1">SUM(E14,H14)</f>
        <v>43</v>
      </c>
      <c r="C14" s="44">
        <f t="shared" ref="C14:C29" si="2">SUM(F14,I14)</f>
        <v>39630</v>
      </c>
      <c r="D14" s="44">
        <f t="shared" si="1"/>
        <v>137717</v>
      </c>
      <c r="E14" s="232">
        <v>43</v>
      </c>
      <c r="F14" s="233">
        <v>39630</v>
      </c>
      <c r="G14" s="234">
        <v>137717</v>
      </c>
      <c r="H14" s="233" t="s">
        <v>7</v>
      </c>
      <c r="I14" s="233" t="s">
        <v>7</v>
      </c>
      <c r="J14" s="233" t="s">
        <v>7</v>
      </c>
    </row>
    <row r="15" spans="1:11" ht="16.5" customHeight="1" x14ac:dyDescent="0.25">
      <c r="A15" s="83" t="s">
        <v>41</v>
      </c>
      <c r="B15" s="53">
        <f t="shared" si="1"/>
        <v>53</v>
      </c>
      <c r="C15" s="44">
        <f t="shared" si="2"/>
        <v>29142</v>
      </c>
      <c r="D15" s="44">
        <f t="shared" si="1"/>
        <v>92050</v>
      </c>
      <c r="E15" s="232">
        <v>52</v>
      </c>
      <c r="F15" s="233">
        <v>29110</v>
      </c>
      <c r="G15" s="234">
        <v>91960</v>
      </c>
      <c r="H15" s="233">
        <v>1</v>
      </c>
      <c r="I15" s="233">
        <v>32</v>
      </c>
      <c r="J15" s="233">
        <v>90</v>
      </c>
    </row>
    <row r="16" spans="1:11" ht="16.5" customHeight="1" x14ac:dyDescent="0.25">
      <c r="A16" s="74" t="s">
        <v>184</v>
      </c>
      <c r="B16" s="53">
        <f t="shared" si="1"/>
        <v>1</v>
      </c>
      <c r="C16" s="44">
        <f t="shared" si="2"/>
        <v>136</v>
      </c>
      <c r="D16" s="44">
        <f t="shared" si="1"/>
        <v>408</v>
      </c>
      <c r="E16" s="232">
        <v>1</v>
      </c>
      <c r="F16" s="233">
        <v>136</v>
      </c>
      <c r="G16" s="234">
        <v>408</v>
      </c>
      <c r="H16" s="233" t="s">
        <v>7</v>
      </c>
      <c r="I16" s="233" t="s">
        <v>7</v>
      </c>
      <c r="J16" s="233" t="s">
        <v>7</v>
      </c>
    </row>
    <row r="17" spans="1:10" ht="16.5" customHeight="1" x14ac:dyDescent="0.25">
      <c r="A17" s="74" t="s">
        <v>42</v>
      </c>
      <c r="B17" s="53">
        <f t="shared" si="1"/>
        <v>54</v>
      </c>
      <c r="C17" s="44">
        <f t="shared" si="2"/>
        <v>15673</v>
      </c>
      <c r="D17" s="44">
        <f t="shared" si="1"/>
        <v>49176</v>
      </c>
      <c r="E17" s="232">
        <v>53</v>
      </c>
      <c r="F17" s="233">
        <v>15655</v>
      </c>
      <c r="G17" s="234">
        <v>49131</v>
      </c>
      <c r="H17" s="233">
        <v>1</v>
      </c>
      <c r="I17" s="233">
        <v>18</v>
      </c>
      <c r="J17" s="233">
        <v>45</v>
      </c>
    </row>
    <row r="18" spans="1:10" ht="16.5" customHeight="1" x14ac:dyDescent="0.25">
      <c r="A18" s="74" t="s">
        <v>68</v>
      </c>
      <c r="B18" s="53">
        <f t="shared" si="1"/>
        <v>21</v>
      </c>
      <c r="C18" s="44">
        <f t="shared" si="2"/>
        <v>11259</v>
      </c>
      <c r="D18" s="44">
        <f t="shared" si="1"/>
        <v>39492</v>
      </c>
      <c r="E18" s="232">
        <v>18</v>
      </c>
      <c r="F18" s="233">
        <v>8672</v>
      </c>
      <c r="G18" s="234">
        <v>30408</v>
      </c>
      <c r="H18" s="233">
        <v>3</v>
      </c>
      <c r="I18" s="233">
        <v>2587</v>
      </c>
      <c r="J18" s="233">
        <v>9084</v>
      </c>
    </row>
    <row r="19" spans="1:10" ht="16.5" customHeight="1" x14ac:dyDescent="0.25">
      <c r="A19" s="74" t="s">
        <v>43</v>
      </c>
      <c r="B19" s="53">
        <f t="shared" si="1"/>
        <v>55</v>
      </c>
      <c r="C19" s="44">
        <f t="shared" si="2"/>
        <v>25222</v>
      </c>
      <c r="D19" s="44">
        <f t="shared" si="1"/>
        <v>79195</v>
      </c>
      <c r="E19" s="232">
        <v>54</v>
      </c>
      <c r="F19" s="233">
        <v>21358</v>
      </c>
      <c r="G19" s="234">
        <v>69316</v>
      </c>
      <c r="H19" s="233">
        <v>1</v>
      </c>
      <c r="I19" s="233">
        <v>3864</v>
      </c>
      <c r="J19" s="233">
        <v>9879</v>
      </c>
    </row>
    <row r="20" spans="1:10" ht="16.5" customHeight="1" x14ac:dyDescent="0.25">
      <c r="A20" s="74" t="s">
        <v>69</v>
      </c>
      <c r="B20" s="53">
        <f t="shared" si="1"/>
        <v>9</v>
      </c>
      <c r="C20" s="44">
        <f t="shared" si="2"/>
        <v>14641</v>
      </c>
      <c r="D20" s="44">
        <f t="shared" si="1"/>
        <v>49435</v>
      </c>
      <c r="E20" s="232">
        <v>7</v>
      </c>
      <c r="F20" s="233">
        <v>8125</v>
      </c>
      <c r="G20" s="234">
        <v>23888</v>
      </c>
      <c r="H20" s="233">
        <v>2</v>
      </c>
      <c r="I20" s="233">
        <v>6516</v>
      </c>
      <c r="J20" s="233">
        <v>25547</v>
      </c>
    </row>
    <row r="21" spans="1:10" ht="16.5" customHeight="1" x14ac:dyDescent="0.25">
      <c r="A21" s="74" t="s">
        <v>70</v>
      </c>
      <c r="B21" s="53">
        <f t="shared" si="1"/>
        <v>78</v>
      </c>
      <c r="C21" s="44">
        <f t="shared" si="2"/>
        <v>117144</v>
      </c>
      <c r="D21" s="44">
        <f t="shared" si="1"/>
        <v>398305</v>
      </c>
      <c r="E21" s="232">
        <v>77</v>
      </c>
      <c r="F21" s="233">
        <v>116750</v>
      </c>
      <c r="G21" s="234">
        <v>396996</v>
      </c>
      <c r="H21" s="233">
        <v>1</v>
      </c>
      <c r="I21" s="233">
        <v>394</v>
      </c>
      <c r="J21" s="233">
        <v>1309</v>
      </c>
    </row>
    <row r="22" spans="1:10" ht="16.5" customHeight="1" x14ac:dyDescent="0.25">
      <c r="A22" s="74" t="s">
        <v>71</v>
      </c>
      <c r="B22" s="53">
        <f t="shared" si="1"/>
        <v>30</v>
      </c>
      <c r="C22" s="44">
        <f t="shared" si="2"/>
        <v>57836</v>
      </c>
      <c r="D22" s="44">
        <f t="shared" si="1"/>
        <v>221494</v>
      </c>
      <c r="E22" s="232">
        <v>22</v>
      </c>
      <c r="F22" s="233">
        <v>33918</v>
      </c>
      <c r="G22" s="234">
        <v>105459</v>
      </c>
      <c r="H22" s="233">
        <v>8</v>
      </c>
      <c r="I22" s="233">
        <v>23918</v>
      </c>
      <c r="J22" s="233">
        <v>116035</v>
      </c>
    </row>
    <row r="23" spans="1:10" ht="16.5" customHeight="1" x14ac:dyDescent="0.25">
      <c r="A23" s="84" t="s">
        <v>51</v>
      </c>
      <c r="B23" s="53">
        <f>SUM(E23,H23)</f>
        <v>24</v>
      </c>
      <c r="C23" s="44">
        <f t="shared" si="2"/>
        <v>7479</v>
      </c>
      <c r="D23" s="44">
        <f t="shared" si="1"/>
        <v>24490</v>
      </c>
      <c r="E23" s="232">
        <v>24</v>
      </c>
      <c r="F23" s="233">
        <v>7479</v>
      </c>
      <c r="G23" s="234">
        <v>24490</v>
      </c>
      <c r="H23" s="233" t="s">
        <v>7</v>
      </c>
      <c r="I23" s="233" t="s">
        <v>7</v>
      </c>
      <c r="J23" s="233" t="s">
        <v>7</v>
      </c>
    </row>
    <row r="24" spans="1:10" ht="16.5" customHeight="1" x14ac:dyDescent="0.25">
      <c r="A24" s="74" t="s">
        <v>72</v>
      </c>
      <c r="B24" s="53">
        <f t="shared" si="1"/>
        <v>54</v>
      </c>
      <c r="C24" s="44">
        <f t="shared" si="2"/>
        <v>45164</v>
      </c>
      <c r="D24" s="44">
        <f t="shared" si="1"/>
        <v>190317</v>
      </c>
      <c r="E24" s="232">
        <v>51</v>
      </c>
      <c r="F24" s="233">
        <v>27341</v>
      </c>
      <c r="G24" s="234">
        <v>86867</v>
      </c>
      <c r="H24" s="233">
        <v>3</v>
      </c>
      <c r="I24" s="233">
        <v>17823</v>
      </c>
      <c r="J24" s="233">
        <v>103450</v>
      </c>
    </row>
    <row r="25" spans="1:10" ht="16.5" customHeight="1" x14ac:dyDescent="0.25">
      <c r="A25" s="74" t="s">
        <v>44</v>
      </c>
      <c r="B25" s="53">
        <f t="shared" si="1"/>
        <v>82</v>
      </c>
      <c r="C25" s="44">
        <f t="shared" si="2"/>
        <v>44677</v>
      </c>
      <c r="D25" s="44">
        <f t="shared" si="1"/>
        <v>164445</v>
      </c>
      <c r="E25" s="232">
        <v>71</v>
      </c>
      <c r="F25" s="233">
        <v>24313</v>
      </c>
      <c r="G25" s="234">
        <v>71949</v>
      </c>
      <c r="H25" s="233">
        <v>11</v>
      </c>
      <c r="I25" s="233">
        <v>20364</v>
      </c>
      <c r="J25" s="233">
        <v>92496</v>
      </c>
    </row>
    <row r="26" spans="1:10" ht="16.5" customHeight="1" x14ac:dyDescent="0.25">
      <c r="A26" s="74" t="s">
        <v>45</v>
      </c>
      <c r="B26" s="53">
        <f t="shared" si="1"/>
        <v>34</v>
      </c>
      <c r="C26" s="44">
        <f t="shared" si="2"/>
        <v>40286</v>
      </c>
      <c r="D26" s="44">
        <f t="shared" si="1"/>
        <v>123489</v>
      </c>
      <c r="E26" s="232">
        <v>29</v>
      </c>
      <c r="F26" s="233">
        <v>30212</v>
      </c>
      <c r="G26" s="234">
        <v>90517</v>
      </c>
      <c r="H26" s="233">
        <v>5</v>
      </c>
      <c r="I26" s="233">
        <v>10074</v>
      </c>
      <c r="J26" s="233">
        <v>32972</v>
      </c>
    </row>
    <row r="27" spans="1:10" ht="16.5" customHeight="1" x14ac:dyDescent="0.25">
      <c r="A27" s="74" t="s">
        <v>73</v>
      </c>
      <c r="B27" s="53">
        <f t="shared" si="1"/>
        <v>21</v>
      </c>
      <c r="C27" s="44">
        <f t="shared" si="2"/>
        <v>8636</v>
      </c>
      <c r="D27" s="44">
        <f t="shared" si="1"/>
        <v>25723</v>
      </c>
      <c r="E27" s="232">
        <v>20</v>
      </c>
      <c r="F27" s="233">
        <v>8269</v>
      </c>
      <c r="G27" s="234">
        <v>24479</v>
      </c>
      <c r="H27" s="233">
        <v>1</v>
      </c>
      <c r="I27" s="233">
        <v>367</v>
      </c>
      <c r="J27" s="233">
        <v>1244</v>
      </c>
    </row>
    <row r="28" spans="1:10" ht="16.5" customHeight="1" x14ac:dyDescent="0.25">
      <c r="A28" s="74" t="s">
        <v>74</v>
      </c>
      <c r="B28" s="53">
        <f t="shared" si="1"/>
        <v>28</v>
      </c>
      <c r="C28" s="44">
        <f t="shared" si="2"/>
        <v>21896</v>
      </c>
      <c r="D28" s="44">
        <f t="shared" si="1"/>
        <v>79889</v>
      </c>
      <c r="E28" s="232">
        <v>27</v>
      </c>
      <c r="F28" s="233">
        <v>9269</v>
      </c>
      <c r="G28" s="234">
        <v>29381</v>
      </c>
      <c r="H28" s="233">
        <v>1</v>
      </c>
      <c r="I28" s="233">
        <v>12627</v>
      </c>
      <c r="J28" s="233">
        <v>50508</v>
      </c>
    </row>
    <row r="29" spans="1:10" ht="16.5" customHeight="1" x14ac:dyDescent="0.25">
      <c r="A29" s="74" t="s">
        <v>46</v>
      </c>
      <c r="B29" s="53">
        <f t="shared" si="1"/>
        <v>12</v>
      </c>
      <c r="C29" s="44">
        <f t="shared" si="2"/>
        <v>17705</v>
      </c>
      <c r="D29" s="44">
        <f t="shared" si="1"/>
        <v>59804</v>
      </c>
      <c r="E29" s="232">
        <v>12</v>
      </c>
      <c r="F29" s="233">
        <v>17705</v>
      </c>
      <c r="G29" s="234">
        <v>59804</v>
      </c>
      <c r="H29" s="233" t="s">
        <v>7</v>
      </c>
      <c r="I29" s="233" t="s">
        <v>7</v>
      </c>
      <c r="J29" s="233" t="s">
        <v>7</v>
      </c>
    </row>
    <row r="30" spans="1:10" ht="6" customHeight="1" x14ac:dyDescent="0.25">
      <c r="A30" s="74"/>
      <c r="B30" s="53"/>
      <c r="C30" s="44"/>
      <c r="D30" s="240"/>
      <c r="E30" s="126"/>
      <c r="F30" s="126"/>
      <c r="G30" s="126"/>
      <c r="H30" s="160"/>
      <c r="I30" s="126"/>
      <c r="J30" s="126"/>
    </row>
    <row r="31" spans="1:10" x14ac:dyDescent="0.2">
      <c r="B31" s="17"/>
      <c r="C31" s="17"/>
      <c r="D31" s="17"/>
      <c r="E31" s="17"/>
      <c r="F31" s="17"/>
      <c r="G31" s="17"/>
      <c r="H31" s="17"/>
      <c r="I31" s="17"/>
    </row>
    <row r="32" spans="1:10" x14ac:dyDescent="0.2">
      <c r="B32" s="17"/>
      <c r="D32" s="17"/>
      <c r="E32" s="17"/>
      <c r="F32" s="17"/>
      <c r="G32" s="17"/>
      <c r="H32" s="17"/>
      <c r="I32" s="17"/>
      <c r="J32" s="35" t="s">
        <v>88</v>
      </c>
    </row>
    <row r="37" spans="2:12" x14ac:dyDescent="0.2">
      <c r="B37" s="215"/>
      <c r="C37" s="215"/>
      <c r="D37" s="215"/>
      <c r="E37" s="215"/>
      <c r="F37" s="215"/>
      <c r="G37" s="215"/>
      <c r="H37" s="215"/>
      <c r="I37" s="146"/>
      <c r="J37" s="146"/>
      <c r="K37" s="146"/>
      <c r="L37" s="146"/>
    </row>
    <row r="38" spans="2:12" x14ac:dyDescent="0.2">
      <c r="B38" s="93"/>
      <c r="C38" s="93"/>
      <c r="D38" s="93"/>
      <c r="E38" s="93"/>
      <c r="F38" s="93"/>
      <c r="G38" s="93"/>
      <c r="H38" s="93"/>
      <c r="I38" s="93"/>
      <c r="J38" s="93"/>
      <c r="K38" s="93"/>
    </row>
  </sheetData>
  <mergeCells count="5">
    <mergeCell ref="A9:J9"/>
    <mergeCell ref="B10:D10"/>
    <mergeCell ref="E10:G10"/>
    <mergeCell ref="H10:J10"/>
    <mergeCell ref="A10:A11"/>
  </mergeCells>
  <phoneticPr fontId="5" type="noConversion"/>
  <printOptions horizontalCentered="1"/>
  <pageMargins left="0.3" right="0.59055118110236204" top="0.78740157480314998" bottom="0.59055118110236204" header="0.27559055118110198" footer="0.511811023622047"/>
  <pageSetup paperSize="9" scale="8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0"/>
  <sheetViews>
    <sheetView showGridLines="0" zoomScaleNormal="100" workbookViewId="0">
      <selection activeCell="W22" sqref="W22"/>
    </sheetView>
  </sheetViews>
  <sheetFormatPr defaultColWidth="9.33203125" defaultRowHeight="12.75" x14ac:dyDescent="0.2"/>
  <cols>
    <col min="1" max="1" width="30.6640625" style="2" customWidth="1"/>
    <col min="2" max="2" width="9.6640625" style="2" customWidth="1"/>
    <col min="3" max="3" width="10.83203125" style="2" customWidth="1"/>
    <col min="4" max="10" width="9.83203125" style="2" customWidth="1"/>
    <col min="11" max="11" width="11.1640625" style="2" customWidth="1"/>
    <col min="12" max="16384" width="9.33203125" style="2"/>
  </cols>
  <sheetData>
    <row r="1" spans="1:15" s="38" customFormat="1" ht="15" x14ac:dyDescent="0.25">
      <c r="A1" s="36" t="s">
        <v>89</v>
      </c>
      <c r="B1" s="37"/>
      <c r="C1" s="37"/>
      <c r="D1" s="37"/>
    </row>
    <row r="2" spans="1:15" s="38" customFormat="1" ht="15" x14ac:dyDescent="0.25">
      <c r="A2" s="166" t="s">
        <v>38</v>
      </c>
      <c r="B2" s="37"/>
      <c r="C2" s="37"/>
      <c r="D2" s="37"/>
    </row>
    <row r="3" spans="1:15" s="38" customFormat="1" ht="3.75" customHeight="1" x14ac:dyDescent="0.25">
      <c r="A3" s="168"/>
      <c r="B3" s="37"/>
      <c r="C3" s="37"/>
      <c r="D3" s="37"/>
    </row>
    <row r="4" spans="1:15" s="38" customFormat="1" ht="15" x14ac:dyDescent="0.25">
      <c r="A4" s="36" t="s">
        <v>148</v>
      </c>
      <c r="B4" s="37"/>
      <c r="C4" s="37"/>
      <c r="D4" s="37"/>
    </row>
    <row r="5" spans="1:15" s="38" customFormat="1" ht="15" x14ac:dyDescent="0.25">
      <c r="A5" s="36" t="s">
        <v>149</v>
      </c>
      <c r="B5" s="37"/>
      <c r="C5" s="37"/>
      <c r="D5" s="37"/>
    </row>
    <row r="6" spans="1:15" s="38" customFormat="1" ht="3.75" customHeight="1" x14ac:dyDescent="0.25">
      <c r="A6" s="168"/>
      <c r="B6" s="37"/>
      <c r="C6" s="37"/>
      <c r="D6" s="37"/>
    </row>
    <row r="7" spans="1:15" s="38" customFormat="1" ht="15.75" customHeight="1" x14ac:dyDescent="0.25">
      <c r="A7" s="166" t="s">
        <v>123</v>
      </c>
      <c r="B7" s="37"/>
      <c r="C7" s="37"/>
      <c r="D7" s="37"/>
      <c r="H7" s="155"/>
    </row>
    <row r="8" spans="1:15" s="38" customFormat="1" ht="15.75" customHeight="1" x14ac:dyDescent="0.25">
      <c r="A8" s="39"/>
      <c r="B8" s="37"/>
      <c r="C8" s="37"/>
      <c r="D8" s="37"/>
    </row>
    <row r="9" spans="1:15" ht="34.5" customHeight="1" thickBot="1" x14ac:dyDescent="0.25">
      <c r="A9" s="267" t="s">
        <v>194</v>
      </c>
      <c r="B9" s="267"/>
      <c r="C9" s="267"/>
      <c r="D9" s="267"/>
      <c r="E9" s="267"/>
      <c r="F9" s="267"/>
      <c r="G9" s="267"/>
      <c r="H9" s="267"/>
      <c r="I9" s="267"/>
      <c r="J9" s="267"/>
      <c r="K9" s="267"/>
    </row>
    <row r="10" spans="1:15" ht="18" customHeight="1" x14ac:dyDescent="0.2">
      <c r="A10" s="279" t="s">
        <v>84</v>
      </c>
      <c r="B10" s="283" t="s">
        <v>6</v>
      </c>
      <c r="C10" s="283" t="s">
        <v>97</v>
      </c>
      <c r="D10" s="281" t="s">
        <v>17</v>
      </c>
      <c r="E10" s="282"/>
      <c r="F10" s="282"/>
      <c r="G10" s="282"/>
      <c r="H10" s="282"/>
      <c r="I10" s="282"/>
      <c r="J10" s="282"/>
      <c r="K10" s="282"/>
    </row>
    <row r="11" spans="1:15" ht="30" customHeight="1" x14ac:dyDescent="0.2">
      <c r="A11" s="280"/>
      <c r="B11" s="284"/>
      <c r="C11" s="284"/>
      <c r="D11" s="85" t="s">
        <v>31</v>
      </c>
      <c r="E11" s="87" t="s">
        <v>32</v>
      </c>
      <c r="F11" s="87" t="s">
        <v>33</v>
      </c>
      <c r="G11" s="87" t="s">
        <v>34</v>
      </c>
      <c r="H11" s="87" t="s">
        <v>35</v>
      </c>
      <c r="I11" s="87" t="s">
        <v>36</v>
      </c>
      <c r="J11" s="87" t="s">
        <v>37</v>
      </c>
      <c r="K11" s="86" t="s">
        <v>49</v>
      </c>
      <c r="M11" s="19"/>
      <c r="N11" s="19"/>
      <c r="O11" s="19"/>
    </row>
    <row r="12" spans="1:15" ht="27.75" customHeight="1" x14ac:dyDescent="0.25">
      <c r="A12" s="73" t="s">
        <v>2</v>
      </c>
      <c r="B12" s="235">
        <f t="shared" ref="B12:J12" si="0">SUM(B13:B29)</f>
        <v>3934</v>
      </c>
      <c r="C12" s="235">
        <f t="shared" si="0"/>
        <v>294082</v>
      </c>
      <c r="D12" s="236">
        <f t="shared" si="0"/>
        <v>199</v>
      </c>
      <c r="E12" s="62">
        <f t="shared" si="0"/>
        <v>1264</v>
      </c>
      <c r="F12" s="62">
        <f t="shared" si="0"/>
        <v>1474</v>
      </c>
      <c r="G12" s="62">
        <f t="shared" si="0"/>
        <v>814</v>
      </c>
      <c r="H12" s="62">
        <f t="shared" si="0"/>
        <v>122</v>
      </c>
      <c r="I12" s="62">
        <f t="shared" si="0"/>
        <v>39</v>
      </c>
      <c r="J12" s="62">
        <f t="shared" si="0"/>
        <v>12</v>
      </c>
      <c r="K12" s="237">
        <f>SUM(K13:K29)</f>
        <v>10</v>
      </c>
    </row>
    <row r="13" spans="1:15" ht="21.75" customHeight="1" x14ac:dyDescent="0.25">
      <c r="A13" s="74" t="s">
        <v>39</v>
      </c>
      <c r="B13" s="43">
        <f>SUM(D13:K13)</f>
        <v>131</v>
      </c>
      <c r="C13" s="238">
        <v>11371</v>
      </c>
      <c r="D13" s="161" t="s">
        <v>7</v>
      </c>
      <c r="E13" s="161">
        <v>49</v>
      </c>
      <c r="F13" s="161">
        <v>35</v>
      </c>
      <c r="G13" s="161">
        <v>29</v>
      </c>
      <c r="H13" s="161">
        <v>7</v>
      </c>
      <c r="I13" s="161">
        <v>6</v>
      </c>
      <c r="J13" s="161">
        <v>4</v>
      </c>
      <c r="K13" s="239">
        <v>1</v>
      </c>
    </row>
    <row r="14" spans="1:15" ht="16.5" customHeight="1" x14ac:dyDescent="0.25">
      <c r="A14" s="74" t="s">
        <v>40</v>
      </c>
      <c r="B14" s="43">
        <f>SUM(D14:K14)</f>
        <v>295</v>
      </c>
      <c r="C14" s="238">
        <v>26783</v>
      </c>
      <c r="D14" s="161">
        <v>2</v>
      </c>
      <c r="E14" s="161">
        <v>63</v>
      </c>
      <c r="F14" s="161">
        <v>108</v>
      </c>
      <c r="G14" s="161">
        <v>112</v>
      </c>
      <c r="H14" s="161">
        <v>6</v>
      </c>
      <c r="I14" s="161">
        <v>1</v>
      </c>
      <c r="J14" s="161">
        <v>2</v>
      </c>
      <c r="K14" s="239">
        <v>1</v>
      </c>
    </row>
    <row r="15" spans="1:15" ht="16.5" customHeight="1" x14ac:dyDescent="0.25">
      <c r="A15" s="74" t="s">
        <v>41</v>
      </c>
      <c r="B15" s="43">
        <f>SUM(D15:K15)</f>
        <v>270</v>
      </c>
      <c r="C15" s="238">
        <v>18783</v>
      </c>
      <c r="D15" s="161">
        <v>4</v>
      </c>
      <c r="E15" s="161">
        <v>72</v>
      </c>
      <c r="F15" s="161">
        <v>132</v>
      </c>
      <c r="G15" s="161">
        <v>55</v>
      </c>
      <c r="H15" s="161">
        <v>3</v>
      </c>
      <c r="I15" s="161">
        <v>3</v>
      </c>
      <c r="J15" s="161">
        <v>1</v>
      </c>
      <c r="K15" s="239" t="s">
        <v>7</v>
      </c>
    </row>
    <row r="16" spans="1:15" ht="16.5" customHeight="1" x14ac:dyDescent="0.25">
      <c r="A16" s="74" t="s">
        <v>184</v>
      </c>
      <c r="B16" s="43">
        <f t="shared" ref="B16:B29" si="1">SUM(D16:K16)</f>
        <v>3</v>
      </c>
      <c r="C16" s="238">
        <v>274</v>
      </c>
      <c r="D16" s="161" t="s">
        <v>7</v>
      </c>
      <c r="E16" s="161" t="s">
        <v>7</v>
      </c>
      <c r="F16" s="161">
        <v>1</v>
      </c>
      <c r="G16" s="161">
        <v>2</v>
      </c>
      <c r="H16" s="161" t="s">
        <v>7</v>
      </c>
      <c r="I16" s="161" t="s">
        <v>7</v>
      </c>
      <c r="J16" s="161" t="s">
        <v>7</v>
      </c>
      <c r="K16" s="239" t="s">
        <v>7</v>
      </c>
    </row>
    <row r="17" spans="1:11" ht="16.5" customHeight="1" x14ac:dyDescent="0.25">
      <c r="A17" s="74" t="s">
        <v>42</v>
      </c>
      <c r="B17" s="43">
        <f t="shared" si="1"/>
        <v>109</v>
      </c>
      <c r="C17" s="238">
        <v>11507</v>
      </c>
      <c r="D17" s="161">
        <v>2</v>
      </c>
      <c r="E17" s="161">
        <v>12</v>
      </c>
      <c r="F17" s="161">
        <v>46</v>
      </c>
      <c r="G17" s="161">
        <v>28</v>
      </c>
      <c r="H17" s="161">
        <v>17</v>
      </c>
      <c r="I17" s="161">
        <v>2</v>
      </c>
      <c r="J17" s="161">
        <v>1</v>
      </c>
      <c r="K17" s="239">
        <v>1</v>
      </c>
    </row>
    <row r="18" spans="1:11" ht="16.5" customHeight="1" x14ac:dyDescent="0.25">
      <c r="A18" s="74" t="s">
        <v>68</v>
      </c>
      <c r="B18" s="43">
        <f t="shared" si="1"/>
        <v>40</v>
      </c>
      <c r="C18" s="238">
        <v>6381</v>
      </c>
      <c r="D18" s="161" t="s">
        <v>7</v>
      </c>
      <c r="E18" s="161">
        <v>2</v>
      </c>
      <c r="F18" s="161">
        <v>18</v>
      </c>
      <c r="G18" s="161">
        <v>11</v>
      </c>
      <c r="H18" s="161">
        <v>2</v>
      </c>
      <c r="I18" s="161">
        <v>5</v>
      </c>
      <c r="J18" s="161">
        <v>1</v>
      </c>
      <c r="K18" s="239">
        <v>1</v>
      </c>
    </row>
    <row r="19" spans="1:11" ht="16.5" customHeight="1" x14ac:dyDescent="0.25">
      <c r="A19" s="74" t="s">
        <v>43</v>
      </c>
      <c r="B19" s="43">
        <f t="shared" si="1"/>
        <v>141</v>
      </c>
      <c r="C19" s="238">
        <v>15041</v>
      </c>
      <c r="D19" s="161">
        <v>6</v>
      </c>
      <c r="E19" s="161">
        <v>23</v>
      </c>
      <c r="F19" s="161">
        <v>38</v>
      </c>
      <c r="G19" s="161">
        <v>57</v>
      </c>
      <c r="H19" s="161">
        <v>11</v>
      </c>
      <c r="I19" s="161">
        <v>4</v>
      </c>
      <c r="J19" s="161">
        <v>1</v>
      </c>
      <c r="K19" s="239">
        <v>1</v>
      </c>
    </row>
    <row r="20" spans="1:11" ht="16.5" customHeight="1" x14ac:dyDescent="0.25">
      <c r="A20" s="74" t="s">
        <v>69</v>
      </c>
      <c r="B20" s="43">
        <f t="shared" si="1"/>
        <v>65</v>
      </c>
      <c r="C20" s="238">
        <v>5006</v>
      </c>
      <c r="D20" s="161" t="s">
        <v>7</v>
      </c>
      <c r="E20" s="161">
        <v>29</v>
      </c>
      <c r="F20" s="161">
        <v>18</v>
      </c>
      <c r="G20" s="161">
        <v>15</v>
      </c>
      <c r="H20" s="161">
        <v>1</v>
      </c>
      <c r="I20" s="161">
        <v>2</v>
      </c>
      <c r="J20" s="161" t="s">
        <v>7</v>
      </c>
      <c r="K20" s="239" t="s">
        <v>7</v>
      </c>
    </row>
    <row r="21" spans="1:11" ht="16.5" customHeight="1" x14ac:dyDescent="0.25">
      <c r="A21" s="74" t="s">
        <v>70</v>
      </c>
      <c r="B21" s="43">
        <f t="shared" si="1"/>
        <v>1111</v>
      </c>
      <c r="C21" s="238">
        <v>78003</v>
      </c>
      <c r="D21" s="161">
        <v>33</v>
      </c>
      <c r="E21" s="161">
        <v>370</v>
      </c>
      <c r="F21" s="161">
        <v>465</v>
      </c>
      <c r="G21" s="161">
        <v>215</v>
      </c>
      <c r="H21" s="161">
        <v>25</v>
      </c>
      <c r="I21" s="161">
        <v>2</v>
      </c>
      <c r="J21" s="161">
        <v>1</v>
      </c>
      <c r="K21" s="239" t="s">
        <v>7</v>
      </c>
    </row>
    <row r="22" spans="1:11" ht="16.5" customHeight="1" x14ac:dyDescent="0.25">
      <c r="A22" s="74" t="s">
        <v>71</v>
      </c>
      <c r="B22" s="43">
        <f t="shared" si="1"/>
        <v>503</v>
      </c>
      <c r="C22" s="238">
        <v>28116</v>
      </c>
      <c r="D22" s="161">
        <v>47</v>
      </c>
      <c r="E22" s="161">
        <v>216</v>
      </c>
      <c r="F22" s="161">
        <v>182</v>
      </c>
      <c r="G22" s="161">
        <v>55</v>
      </c>
      <c r="H22" s="161">
        <v>1</v>
      </c>
      <c r="I22" s="161">
        <v>1</v>
      </c>
      <c r="J22" s="161">
        <v>1</v>
      </c>
      <c r="K22" s="239" t="s">
        <v>7</v>
      </c>
    </row>
    <row r="23" spans="1:11" ht="16.5" customHeight="1" x14ac:dyDescent="0.25">
      <c r="A23" s="84" t="s">
        <v>51</v>
      </c>
      <c r="B23" s="43">
        <f t="shared" si="1"/>
        <v>43</v>
      </c>
      <c r="C23" s="238">
        <v>5198</v>
      </c>
      <c r="D23" s="161" t="s">
        <v>7</v>
      </c>
      <c r="E23" s="161">
        <v>2</v>
      </c>
      <c r="F23" s="161">
        <v>12</v>
      </c>
      <c r="G23" s="161">
        <v>16</v>
      </c>
      <c r="H23" s="161">
        <v>9</v>
      </c>
      <c r="I23" s="161">
        <v>4</v>
      </c>
      <c r="J23" s="161" t="s">
        <v>7</v>
      </c>
      <c r="K23" s="239" t="s">
        <v>7</v>
      </c>
    </row>
    <row r="24" spans="1:11" ht="16.5" customHeight="1" x14ac:dyDescent="0.25">
      <c r="A24" s="74" t="s">
        <v>72</v>
      </c>
      <c r="B24" s="43">
        <f t="shared" si="1"/>
        <v>260</v>
      </c>
      <c r="C24" s="238">
        <v>20090</v>
      </c>
      <c r="D24" s="161">
        <v>39</v>
      </c>
      <c r="E24" s="161">
        <v>88</v>
      </c>
      <c r="F24" s="161">
        <v>65</v>
      </c>
      <c r="G24" s="161">
        <v>56</v>
      </c>
      <c r="H24" s="161">
        <v>8</v>
      </c>
      <c r="I24" s="161" t="s">
        <v>7</v>
      </c>
      <c r="J24" s="161" t="s">
        <v>7</v>
      </c>
      <c r="K24" s="239">
        <v>4</v>
      </c>
    </row>
    <row r="25" spans="1:11" ht="16.5" customHeight="1" x14ac:dyDescent="0.25">
      <c r="A25" s="74" t="s">
        <v>44</v>
      </c>
      <c r="B25" s="43">
        <f t="shared" si="1"/>
        <v>223</v>
      </c>
      <c r="C25" s="238">
        <v>19130</v>
      </c>
      <c r="D25" s="161">
        <v>1</v>
      </c>
      <c r="E25" s="161">
        <v>38</v>
      </c>
      <c r="F25" s="161">
        <v>116</v>
      </c>
      <c r="G25" s="161">
        <v>45</v>
      </c>
      <c r="H25" s="161">
        <v>18</v>
      </c>
      <c r="I25" s="161">
        <v>5</v>
      </c>
      <c r="J25" s="161" t="s">
        <v>7</v>
      </c>
      <c r="K25" s="239" t="s">
        <v>7</v>
      </c>
    </row>
    <row r="26" spans="1:11" ht="16.5" customHeight="1" x14ac:dyDescent="0.25">
      <c r="A26" s="74" t="s">
        <v>45</v>
      </c>
      <c r="B26" s="43">
        <f t="shared" si="1"/>
        <v>320</v>
      </c>
      <c r="C26" s="238">
        <v>20758</v>
      </c>
      <c r="D26" s="161">
        <v>41</v>
      </c>
      <c r="E26" s="161">
        <v>139</v>
      </c>
      <c r="F26" s="161">
        <v>91</v>
      </c>
      <c r="G26" s="161">
        <v>39</v>
      </c>
      <c r="H26" s="161">
        <v>6</v>
      </c>
      <c r="I26" s="161">
        <v>3</v>
      </c>
      <c r="J26" s="161" t="s">
        <v>7</v>
      </c>
      <c r="K26" s="239">
        <v>1</v>
      </c>
    </row>
    <row r="27" spans="1:11" ht="16.5" customHeight="1" x14ac:dyDescent="0.25">
      <c r="A27" s="74" t="s">
        <v>73</v>
      </c>
      <c r="B27" s="43">
        <f>SUM(D27:K27)</f>
        <v>75</v>
      </c>
      <c r="C27" s="238">
        <v>6148</v>
      </c>
      <c r="D27" s="161">
        <v>5</v>
      </c>
      <c r="E27" s="161">
        <v>14</v>
      </c>
      <c r="F27" s="161">
        <v>40</v>
      </c>
      <c r="G27" s="161">
        <v>14</v>
      </c>
      <c r="H27" s="161">
        <v>1</v>
      </c>
      <c r="I27" s="161">
        <v>1</v>
      </c>
      <c r="J27" s="161" t="s">
        <v>7</v>
      </c>
      <c r="K27" s="239" t="s">
        <v>7</v>
      </c>
    </row>
    <row r="28" spans="1:11" ht="16.5" customHeight="1" x14ac:dyDescent="0.25">
      <c r="A28" s="74" t="s">
        <v>74</v>
      </c>
      <c r="B28" s="43">
        <f t="shared" si="1"/>
        <v>123</v>
      </c>
      <c r="C28" s="238">
        <v>8978</v>
      </c>
      <c r="D28" s="161">
        <v>19</v>
      </c>
      <c r="E28" s="161">
        <v>30</v>
      </c>
      <c r="F28" s="161">
        <v>46</v>
      </c>
      <c r="G28" s="161">
        <v>22</v>
      </c>
      <c r="H28" s="161">
        <v>6</v>
      </c>
      <c r="I28" s="161" t="s">
        <v>7</v>
      </c>
      <c r="J28" s="161" t="s">
        <v>7</v>
      </c>
      <c r="K28" s="239" t="s">
        <v>7</v>
      </c>
    </row>
    <row r="29" spans="1:11" ht="16.5" customHeight="1" x14ac:dyDescent="0.25">
      <c r="A29" s="74" t="s">
        <v>46</v>
      </c>
      <c r="B29" s="43">
        <f t="shared" si="1"/>
        <v>222</v>
      </c>
      <c r="C29" s="238">
        <v>12515</v>
      </c>
      <c r="D29" s="161" t="s">
        <v>7</v>
      </c>
      <c r="E29" s="161">
        <v>117</v>
      </c>
      <c r="F29" s="161">
        <v>61</v>
      </c>
      <c r="G29" s="161">
        <v>43</v>
      </c>
      <c r="H29" s="161">
        <v>1</v>
      </c>
      <c r="I29" s="161" t="s">
        <v>7</v>
      </c>
      <c r="J29" s="161" t="s">
        <v>7</v>
      </c>
      <c r="K29" s="239" t="s">
        <v>7</v>
      </c>
    </row>
    <row r="30" spans="1:11" ht="6" customHeight="1" x14ac:dyDescent="0.25">
      <c r="A30" s="74"/>
      <c r="B30" s="75"/>
      <c r="C30" s="75"/>
      <c r="D30" s="44"/>
      <c r="E30" s="44"/>
      <c r="F30" s="44"/>
      <c r="G30" s="44"/>
      <c r="H30" s="44"/>
      <c r="I30" s="44"/>
      <c r="J30" s="44"/>
      <c r="K30" s="79"/>
    </row>
    <row r="31" spans="1:11" x14ac:dyDescent="0.2">
      <c r="A31" s="18"/>
      <c r="B31" s="3"/>
      <c r="F31" s="17"/>
      <c r="K31" s="1"/>
    </row>
    <row r="32" spans="1:11" x14ac:dyDescent="0.2">
      <c r="B32"/>
      <c r="C32" s="93"/>
      <c r="K32" s="35" t="s">
        <v>88</v>
      </c>
    </row>
    <row r="33" spans="2:11" x14ac:dyDescent="0.2">
      <c r="B33"/>
      <c r="C33" s="93"/>
      <c r="K33" s="1"/>
    </row>
    <row r="34" spans="2:11" x14ac:dyDescent="0.2">
      <c r="B34"/>
      <c r="C34" s="93"/>
      <c r="K34" s="1"/>
    </row>
    <row r="35" spans="2:11" x14ac:dyDescent="0.2">
      <c r="B35"/>
      <c r="C35" s="93"/>
    </row>
    <row r="36" spans="2:11" x14ac:dyDescent="0.2">
      <c r="B36"/>
      <c r="C36" s="93"/>
    </row>
    <row r="37" spans="2:11" x14ac:dyDescent="0.2">
      <c r="B37"/>
      <c r="C37" s="93"/>
    </row>
    <row r="38" spans="2:11" x14ac:dyDescent="0.2">
      <c r="B38"/>
      <c r="C38" s="93"/>
    </row>
    <row r="39" spans="2:11" x14ac:dyDescent="0.2">
      <c r="B39"/>
      <c r="C39" s="93"/>
    </row>
    <row r="40" spans="2:11" x14ac:dyDescent="0.2">
      <c r="B40"/>
      <c r="C40" s="93"/>
    </row>
    <row r="41" spans="2:11" x14ac:dyDescent="0.2">
      <c r="B41"/>
      <c r="C41" s="93"/>
    </row>
    <row r="42" spans="2:11" x14ac:dyDescent="0.2">
      <c r="B42"/>
      <c r="C42" s="93"/>
    </row>
    <row r="43" spans="2:11" x14ac:dyDescent="0.2">
      <c r="B43"/>
      <c r="C43" s="93"/>
    </row>
    <row r="44" spans="2:11" x14ac:dyDescent="0.2">
      <c r="B44"/>
      <c r="C44" s="93"/>
    </row>
    <row r="45" spans="2:11" x14ac:dyDescent="0.2">
      <c r="B45"/>
      <c r="C45" s="93"/>
    </row>
    <row r="46" spans="2:11" x14ac:dyDescent="0.2">
      <c r="B46"/>
      <c r="C46" s="93"/>
    </row>
    <row r="47" spans="2:11" x14ac:dyDescent="0.2">
      <c r="B47"/>
      <c r="C47" s="93"/>
    </row>
    <row r="48" spans="2:11" x14ac:dyDescent="0.2">
      <c r="B48"/>
      <c r="C48" s="93"/>
    </row>
    <row r="49" spans="2:3" x14ac:dyDescent="0.2">
      <c r="B49"/>
      <c r="C49" s="93"/>
    </row>
    <row r="50" spans="2:3" x14ac:dyDescent="0.2">
      <c r="B50"/>
      <c r="C50" s="93"/>
    </row>
  </sheetData>
  <mergeCells count="5">
    <mergeCell ref="A9:K9"/>
    <mergeCell ref="D10:K10"/>
    <mergeCell ref="C10:C11"/>
    <mergeCell ref="B10:B11"/>
    <mergeCell ref="A10:A11"/>
  </mergeCells>
  <phoneticPr fontId="5" type="noConversion"/>
  <printOptions horizontalCentered="1"/>
  <pageMargins left="0.25" right="0.25" top="0.75" bottom="0.75" header="0.3" footer="0.3"/>
  <pageSetup paperSize="9" scale="85" orientation="landscape" r:id="rId1"/>
  <headerFooter alignWithMargins="0"/>
  <ignoredErrors>
    <ignoredError sqref="B14 B17 B19"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0"/>
  <sheetViews>
    <sheetView showGridLines="0" zoomScaleNormal="100" workbookViewId="0">
      <selection activeCell="K33" sqref="K33"/>
    </sheetView>
  </sheetViews>
  <sheetFormatPr defaultColWidth="9.33203125" defaultRowHeight="12.75" x14ac:dyDescent="0.2"/>
  <cols>
    <col min="1" max="1" width="51" style="2" customWidth="1"/>
    <col min="2" max="2" width="54.33203125" style="2" customWidth="1"/>
    <col min="3" max="16384" width="9.33203125" style="2"/>
  </cols>
  <sheetData>
    <row r="1" spans="1:2" ht="22.5" customHeight="1" x14ac:dyDescent="0.25">
      <c r="A1" s="61" t="s">
        <v>103</v>
      </c>
      <c r="B1" s="163"/>
    </row>
    <row r="2" spans="1:2" ht="9" customHeight="1" x14ac:dyDescent="0.2">
      <c r="A2" s="5"/>
    </row>
    <row r="3" spans="1:2" x14ac:dyDescent="0.2">
      <c r="A3" s="5" t="s">
        <v>62</v>
      </c>
    </row>
    <row r="4" spans="1:2" ht="6.75" customHeight="1" x14ac:dyDescent="0.2">
      <c r="A4" s="5"/>
    </row>
    <row r="5" spans="1:2" ht="63" customHeight="1" x14ac:dyDescent="0.2">
      <c r="A5" s="287" t="s">
        <v>176</v>
      </c>
      <c r="B5" s="287"/>
    </row>
    <row r="6" spans="1:2" ht="18" customHeight="1" x14ac:dyDescent="0.2">
      <c r="A6" s="9" t="s">
        <v>63</v>
      </c>
      <c r="B6" s="28"/>
    </row>
    <row r="7" spans="1:2" ht="6.75" customHeight="1" x14ac:dyDescent="0.2">
      <c r="A7" s="28"/>
      <c r="B7" s="28"/>
    </row>
    <row r="8" spans="1:2" ht="39" customHeight="1" x14ac:dyDescent="0.2">
      <c r="A8" s="288" t="s">
        <v>174</v>
      </c>
      <c r="B8" s="288"/>
    </row>
    <row r="9" spans="1:2" ht="6.75" customHeight="1" x14ac:dyDescent="0.2">
      <c r="A9" s="28"/>
      <c r="B9" s="28"/>
    </row>
    <row r="10" spans="1:2" ht="39" customHeight="1" x14ac:dyDescent="0.2">
      <c r="A10" s="287" t="s">
        <v>137</v>
      </c>
      <c r="B10" s="287"/>
    </row>
    <row r="11" spans="1:2" ht="6.75" customHeight="1" x14ac:dyDescent="0.2">
      <c r="A11" s="28"/>
      <c r="B11" s="28"/>
    </row>
    <row r="12" spans="1:2" ht="25.5" customHeight="1" x14ac:dyDescent="0.2">
      <c r="A12" s="287" t="s">
        <v>157</v>
      </c>
      <c r="B12" s="287"/>
    </row>
    <row r="13" spans="1:2" ht="6.75" customHeight="1" x14ac:dyDescent="0.2">
      <c r="A13" s="28"/>
      <c r="B13" s="28"/>
    </row>
    <row r="14" spans="1:2" ht="39" customHeight="1" x14ac:dyDescent="0.2">
      <c r="A14" s="287" t="s">
        <v>158</v>
      </c>
      <c r="B14" s="287"/>
    </row>
    <row r="15" spans="1:2" ht="6.75" customHeight="1" x14ac:dyDescent="0.2">
      <c r="A15" s="28"/>
      <c r="B15" s="28"/>
    </row>
    <row r="16" spans="1:2" x14ac:dyDescent="0.2">
      <c r="A16" s="9" t="s">
        <v>64</v>
      </c>
      <c r="B16" s="28"/>
    </row>
    <row r="17" spans="1:2" ht="6.75" customHeight="1" x14ac:dyDescent="0.2">
      <c r="A17" s="9"/>
      <c r="B17" s="28"/>
    </row>
    <row r="18" spans="1:2" ht="39" customHeight="1" x14ac:dyDescent="0.2">
      <c r="A18" s="285" t="s">
        <v>159</v>
      </c>
      <c r="B18" s="285"/>
    </row>
    <row r="19" spans="1:2" ht="6.75" customHeight="1" x14ac:dyDescent="0.2">
      <c r="A19" s="25"/>
      <c r="B19" s="25"/>
    </row>
    <row r="20" spans="1:2" ht="39" customHeight="1" x14ac:dyDescent="0.2">
      <c r="A20" s="287" t="s">
        <v>147</v>
      </c>
      <c r="B20" s="287"/>
    </row>
    <row r="21" spans="1:2" ht="6.75" customHeight="1" x14ac:dyDescent="0.2">
      <c r="A21" s="27"/>
      <c r="B21" s="27"/>
    </row>
    <row r="22" spans="1:2" ht="25.5" customHeight="1" x14ac:dyDescent="0.2">
      <c r="A22" s="285" t="s">
        <v>86</v>
      </c>
      <c r="B22" s="285"/>
    </row>
    <row r="23" spans="1:2" ht="6.75" customHeight="1" x14ac:dyDescent="0.2">
      <c r="A23" s="25"/>
      <c r="B23" s="25"/>
    </row>
    <row r="24" spans="1:2" ht="25.5" customHeight="1" x14ac:dyDescent="0.2">
      <c r="A24" s="285" t="s">
        <v>115</v>
      </c>
      <c r="B24" s="285"/>
    </row>
    <row r="25" spans="1:2" ht="6.75" customHeight="1" x14ac:dyDescent="0.2">
      <c r="A25" s="25"/>
      <c r="B25" s="25"/>
    </row>
    <row r="26" spans="1:2" ht="12.75" customHeight="1" x14ac:dyDescent="0.2">
      <c r="A26" s="285" t="s">
        <v>138</v>
      </c>
      <c r="B26" s="285"/>
    </row>
    <row r="27" spans="1:2" ht="6.75" customHeight="1" x14ac:dyDescent="0.2">
      <c r="A27" s="25"/>
      <c r="B27" s="25"/>
    </row>
    <row r="28" spans="1:2" ht="12.75" customHeight="1" x14ac:dyDescent="0.2">
      <c r="A28" s="286" t="s">
        <v>146</v>
      </c>
      <c r="B28" s="286"/>
    </row>
    <row r="29" spans="1:2" ht="6.75" customHeight="1" x14ac:dyDescent="0.2">
      <c r="A29" s="26"/>
      <c r="B29" s="26"/>
    </row>
    <row r="30" spans="1:2" ht="39" customHeight="1" x14ac:dyDescent="0.2">
      <c r="A30" s="285" t="s">
        <v>139</v>
      </c>
      <c r="B30" s="285"/>
    </row>
    <row r="31" spans="1:2" ht="6.75" customHeight="1" x14ac:dyDescent="0.2">
      <c r="A31" s="25"/>
      <c r="B31" s="25"/>
    </row>
    <row r="32" spans="1:2" ht="25.5" customHeight="1" x14ac:dyDescent="0.2">
      <c r="A32" s="285" t="s">
        <v>98</v>
      </c>
      <c r="B32" s="285"/>
    </row>
    <row r="33" spans="1:2" ht="6.75" customHeight="1" x14ac:dyDescent="0.2">
      <c r="A33" s="25"/>
      <c r="B33" s="25"/>
    </row>
    <row r="34" spans="1:2" ht="39" customHeight="1" x14ac:dyDescent="0.2">
      <c r="A34" s="285" t="s">
        <v>141</v>
      </c>
      <c r="B34" s="285"/>
    </row>
    <row r="35" spans="1:2" ht="6.75" customHeight="1" x14ac:dyDescent="0.2">
      <c r="A35" s="25"/>
      <c r="B35" s="25"/>
    </row>
    <row r="36" spans="1:2" ht="39" customHeight="1" x14ac:dyDescent="0.2">
      <c r="A36" s="285" t="s">
        <v>99</v>
      </c>
      <c r="B36" s="285"/>
    </row>
    <row r="37" spans="1:2" ht="6.75" customHeight="1" x14ac:dyDescent="0.2">
      <c r="A37" s="25"/>
      <c r="B37" s="25"/>
    </row>
    <row r="38" spans="1:2" ht="12.75" customHeight="1" x14ac:dyDescent="0.2">
      <c r="A38" s="286" t="s">
        <v>140</v>
      </c>
      <c r="B38" s="286"/>
    </row>
    <row r="39" spans="1:2" ht="9" customHeight="1" x14ac:dyDescent="0.2">
      <c r="A39" s="28"/>
    </row>
    <row r="40" spans="1:2" ht="15" x14ac:dyDescent="0.2">
      <c r="A40" s="11" t="s">
        <v>100</v>
      </c>
    </row>
    <row r="42" spans="1:2" x14ac:dyDescent="0.2">
      <c r="A42" s="289" t="s">
        <v>156</v>
      </c>
      <c r="B42" s="289"/>
    </row>
    <row r="43" spans="1:2" x14ac:dyDescent="0.2">
      <c r="A43" s="289" t="s">
        <v>123</v>
      </c>
      <c r="B43" s="289"/>
    </row>
    <row r="44" spans="1:2" x14ac:dyDescent="0.2">
      <c r="A44" s="289" t="s">
        <v>132</v>
      </c>
      <c r="B44" s="289"/>
    </row>
    <row r="45" spans="1:2" x14ac:dyDescent="0.2">
      <c r="A45" s="291" t="s">
        <v>133</v>
      </c>
      <c r="B45" s="291"/>
    </row>
    <row r="46" spans="1:2" ht="12.75" customHeight="1" x14ac:dyDescent="0.2">
      <c r="A46" s="291" t="s">
        <v>178</v>
      </c>
      <c r="B46" s="291"/>
    </row>
    <row r="47" spans="1:2" x14ac:dyDescent="0.2">
      <c r="A47" s="289" t="s">
        <v>134</v>
      </c>
      <c r="B47" s="289"/>
    </row>
    <row r="48" spans="1:2" x14ac:dyDescent="0.2">
      <c r="A48" s="6"/>
    </row>
    <row r="49" spans="1:2" ht="15.75" thickBot="1" x14ac:dyDescent="0.25">
      <c r="A49" s="162" t="s">
        <v>135</v>
      </c>
    </row>
    <row r="50" spans="1:2" ht="14.25" x14ac:dyDescent="0.2">
      <c r="A50" s="290" t="s">
        <v>136</v>
      </c>
      <c r="B50" s="290"/>
    </row>
  </sheetData>
  <mergeCells count="23">
    <mergeCell ref="A47:B47"/>
    <mergeCell ref="A50:B50"/>
    <mergeCell ref="A42:B42"/>
    <mergeCell ref="A43:B43"/>
    <mergeCell ref="A44:B44"/>
    <mergeCell ref="A45:B45"/>
    <mergeCell ref="A46:B46"/>
    <mergeCell ref="A5:B5"/>
    <mergeCell ref="A8:B8"/>
    <mergeCell ref="A10:B10"/>
    <mergeCell ref="A26:B26"/>
    <mergeCell ref="A24:B24"/>
    <mergeCell ref="A36:B36"/>
    <mergeCell ref="A38:B38"/>
    <mergeCell ref="A12:B12"/>
    <mergeCell ref="A14:B14"/>
    <mergeCell ref="A18:B18"/>
    <mergeCell ref="A20:B20"/>
    <mergeCell ref="A22:B22"/>
    <mergeCell ref="A28:B28"/>
    <mergeCell ref="A30:B30"/>
    <mergeCell ref="A32:B32"/>
    <mergeCell ref="A34:B34"/>
  </mergeCells>
  <hyperlinks>
    <hyperlink ref="A46:B46" r:id="rId1" display="e-mail: statistika@zagreb.hr" xr:uid="{00000000-0004-0000-0D00-000000000000}"/>
    <hyperlink ref="A45" r:id="rId2" display="https://www.zagreb.hr/statistika/30" xr:uid="{00000000-0004-0000-0D00-000001000000}"/>
    <hyperlink ref="A45:B45" r:id="rId3" display="https://www.zagreb.hr/statistika" xr:uid="{00000000-0004-0000-0D00-000002000000}"/>
  </hyperlinks>
  <printOptions horizontalCentered="1"/>
  <pageMargins left="0.31496062992125984" right="0.15748031496062992" top="0.6692913385826772" bottom="0.55118110236220474" header="0.31496062992125984" footer="0.31496062992125984"/>
  <pageSetup paperSize="9" scale="85"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showGridLines="0" zoomScaleNormal="100" workbookViewId="0"/>
  </sheetViews>
  <sheetFormatPr defaultRowHeight="12.75" x14ac:dyDescent="0.2"/>
  <cols>
    <col min="1" max="1" width="13.33203125" customWidth="1"/>
    <col min="2" max="2" width="43.5" customWidth="1"/>
    <col min="3" max="3" width="13.6640625" customWidth="1"/>
    <col min="5" max="5" width="15" customWidth="1"/>
    <col min="6" max="6" width="3.1640625" customWidth="1"/>
  </cols>
  <sheetData>
    <row r="1" spans="1:6" s="90" customFormat="1" ht="22.5" customHeight="1" x14ac:dyDescent="0.25">
      <c r="A1" s="88" t="s">
        <v>65</v>
      </c>
      <c r="B1" s="67"/>
      <c r="C1" s="67"/>
      <c r="D1" s="68" t="s">
        <v>66</v>
      </c>
      <c r="E1" s="89"/>
      <c r="F1" s="89"/>
    </row>
    <row r="2" spans="1:6" ht="15" x14ac:dyDescent="0.25">
      <c r="A2" s="90"/>
      <c r="B2" s="90"/>
      <c r="C2" s="90"/>
      <c r="D2" s="90"/>
    </row>
    <row r="3" spans="1:6" ht="15" x14ac:dyDescent="0.25">
      <c r="A3" s="90" t="s">
        <v>144</v>
      </c>
      <c r="B3" s="90" t="s">
        <v>47</v>
      </c>
      <c r="C3" s="90"/>
      <c r="D3" s="91" t="s">
        <v>7</v>
      </c>
      <c r="E3" s="90" t="s">
        <v>112</v>
      </c>
    </row>
    <row r="4" spans="1:6" ht="15" x14ac:dyDescent="0.25">
      <c r="A4" s="90" t="s">
        <v>101</v>
      </c>
      <c r="B4" s="90" t="s">
        <v>106</v>
      </c>
      <c r="C4" s="90"/>
      <c r="D4" s="90" t="s">
        <v>113</v>
      </c>
      <c r="E4" s="90" t="s">
        <v>114</v>
      </c>
    </row>
    <row r="5" spans="1:6" ht="15" x14ac:dyDescent="0.25">
      <c r="A5" s="90" t="s">
        <v>102</v>
      </c>
      <c r="B5" s="90" t="s">
        <v>107</v>
      </c>
      <c r="C5" s="90"/>
    </row>
    <row r="6" spans="1:6" ht="28.5" customHeight="1" x14ac:dyDescent="0.25">
      <c r="A6" s="109" t="s">
        <v>154</v>
      </c>
      <c r="B6" s="177" t="s">
        <v>155</v>
      </c>
      <c r="C6" s="90"/>
      <c r="D6" s="90"/>
      <c r="E6" s="90"/>
    </row>
    <row r="7" spans="1:6" ht="15" x14ac:dyDescent="0.25">
      <c r="A7" s="90" t="s">
        <v>104</v>
      </c>
      <c r="B7" s="90" t="s">
        <v>108</v>
      </c>
      <c r="C7" s="90"/>
      <c r="D7" s="90"/>
    </row>
    <row r="8" spans="1:6" ht="17.25" x14ac:dyDescent="0.25">
      <c r="A8" s="90" t="s">
        <v>143</v>
      </c>
      <c r="B8" s="90" t="s">
        <v>109</v>
      </c>
    </row>
    <row r="9" spans="1:6" ht="17.25" x14ac:dyDescent="0.25">
      <c r="A9" s="90" t="s">
        <v>142</v>
      </c>
      <c r="B9" s="90" t="s">
        <v>110</v>
      </c>
    </row>
    <row r="10" spans="1:6" ht="15" x14ac:dyDescent="0.25">
      <c r="A10" s="90" t="s">
        <v>105</v>
      </c>
      <c r="B10" s="90" t="s">
        <v>111</v>
      </c>
    </row>
    <row r="11" spans="1:6" ht="15" x14ac:dyDescent="0.2">
      <c r="A11" s="109"/>
      <c r="B11" s="97"/>
    </row>
  </sheetData>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showGridLines="0" zoomScaleNormal="100" workbookViewId="0">
      <selection activeCell="D31" sqref="D31"/>
    </sheetView>
  </sheetViews>
  <sheetFormatPr defaultColWidth="9.33203125" defaultRowHeight="12.75" x14ac:dyDescent="0.2"/>
  <cols>
    <col min="1" max="1" width="13.5" style="2" customWidth="1"/>
    <col min="2" max="2" width="10.33203125" style="2" customWidth="1"/>
    <col min="3" max="3" width="12" style="2" customWidth="1"/>
    <col min="4" max="4" width="14.33203125" style="2" customWidth="1"/>
    <col min="5" max="10" width="11" style="2" customWidth="1"/>
    <col min="11" max="16384" width="9.33203125" style="2"/>
  </cols>
  <sheetData>
    <row r="1" spans="1:10" s="38" customFormat="1" ht="15" x14ac:dyDescent="0.25">
      <c r="A1" s="36" t="s">
        <v>89</v>
      </c>
      <c r="B1" s="37"/>
      <c r="C1" s="37"/>
      <c r="D1" s="37"/>
    </row>
    <row r="2" spans="1:10" s="38" customFormat="1" ht="15" x14ac:dyDescent="0.25">
      <c r="A2" s="166" t="s">
        <v>38</v>
      </c>
      <c r="B2" s="37"/>
      <c r="C2" s="37"/>
      <c r="D2" s="37"/>
    </row>
    <row r="3" spans="1:10" s="38" customFormat="1" ht="3.75" customHeight="1" x14ac:dyDescent="0.25">
      <c r="A3" s="168"/>
      <c r="B3" s="37"/>
      <c r="C3" s="37"/>
      <c r="D3" s="37"/>
    </row>
    <row r="4" spans="1:10" s="38" customFormat="1" ht="15" x14ac:dyDescent="0.25">
      <c r="A4" s="36" t="s">
        <v>148</v>
      </c>
      <c r="B4" s="37"/>
      <c r="C4" s="37"/>
      <c r="D4" s="37"/>
    </row>
    <row r="5" spans="1:10" s="38" customFormat="1" ht="15" x14ac:dyDescent="0.25">
      <c r="A5" s="36" t="s">
        <v>149</v>
      </c>
      <c r="B5" s="37"/>
      <c r="C5" s="37"/>
      <c r="D5" s="37"/>
    </row>
    <row r="6" spans="1:10" s="38" customFormat="1" ht="3.75" customHeight="1" x14ac:dyDescent="0.25">
      <c r="A6" s="168"/>
      <c r="B6" s="37"/>
      <c r="C6" s="37"/>
      <c r="D6" s="37"/>
    </row>
    <row r="7" spans="1:10" s="38" customFormat="1" ht="15.75" customHeight="1" x14ac:dyDescent="0.25">
      <c r="A7" s="166" t="s">
        <v>123</v>
      </c>
      <c r="B7" s="37"/>
      <c r="C7" s="37"/>
      <c r="D7" s="37"/>
    </row>
    <row r="8" spans="1:10" s="38" customFormat="1" ht="15.75" customHeight="1" x14ac:dyDescent="0.25">
      <c r="A8" s="39"/>
      <c r="B8" s="37"/>
      <c r="C8" s="37"/>
      <c r="D8" s="37"/>
    </row>
    <row r="9" spans="1:10" s="32" customFormat="1" ht="40.5" customHeight="1" thickBot="1" x14ac:dyDescent="0.25">
      <c r="A9" s="250" t="s">
        <v>57</v>
      </c>
      <c r="B9" s="250"/>
      <c r="C9" s="250"/>
      <c r="D9" s="250"/>
      <c r="E9" s="250"/>
      <c r="F9" s="250"/>
      <c r="G9" s="250"/>
      <c r="H9" s="250"/>
      <c r="I9" s="250"/>
      <c r="J9" s="250"/>
    </row>
    <row r="10" spans="1:10" ht="23.25" customHeight="1" x14ac:dyDescent="0.25">
      <c r="A10" s="48"/>
      <c r="B10" s="251" t="s">
        <v>0</v>
      </c>
      <c r="C10" s="252"/>
      <c r="D10" s="252"/>
      <c r="E10" s="253" t="s">
        <v>1</v>
      </c>
      <c r="F10" s="254"/>
      <c r="G10" s="254"/>
      <c r="H10" s="254"/>
      <c r="I10" s="254"/>
      <c r="J10" s="254"/>
    </row>
    <row r="11" spans="1:10" ht="30" customHeight="1" x14ac:dyDescent="0.25">
      <c r="A11" s="49"/>
      <c r="B11" s="50" t="s">
        <v>59</v>
      </c>
      <c r="C11" s="50" t="s">
        <v>60</v>
      </c>
      <c r="D11" s="113" t="s">
        <v>61</v>
      </c>
      <c r="E11" s="50" t="s">
        <v>59</v>
      </c>
      <c r="F11" s="50" t="s">
        <v>31</v>
      </c>
      <c r="G11" s="50" t="s">
        <v>32</v>
      </c>
      <c r="H11" s="50" t="s">
        <v>33</v>
      </c>
      <c r="I11" s="50" t="s">
        <v>34</v>
      </c>
      <c r="J11" s="51" t="s">
        <v>48</v>
      </c>
    </row>
    <row r="12" spans="1:10" ht="25.5" customHeight="1" x14ac:dyDescent="0.25">
      <c r="A12" s="46" t="s">
        <v>54</v>
      </c>
      <c r="B12" s="102">
        <f t="shared" ref="B12:B21" si="0">SUM(C12:D12)</f>
        <v>367</v>
      </c>
      <c r="C12" s="41">
        <v>328</v>
      </c>
      <c r="D12" s="157">
        <v>39</v>
      </c>
      <c r="E12" s="43">
        <f>SUM(F12,G12,H12,I12,J12)</f>
        <v>1798</v>
      </c>
      <c r="F12" s="45">
        <v>273</v>
      </c>
      <c r="G12" s="45">
        <v>560</v>
      </c>
      <c r="H12" s="45">
        <v>534</v>
      </c>
      <c r="I12" s="45">
        <v>275</v>
      </c>
      <c r="J12" s="45">
        <v>156</v>
      </c>
    </row>
    <row r="13" spans="1:10" ht="15" customHeight="1" x14ac:dyDescent="0.25">
      <c r="A13" s="46" t="s">
        <v>56</v>
      </c>
      <c r="B13" s="102">
        <f t="shared" si="0"/>
        <v>329</v>
      </c>
      <c r="C13" s="41">
        <v>252</v>
      </c>
      <c r="D13" s="157">
        <v>77</v>
      </c>
      <c r="E13" s="43">
        <f>SUM(F13,G13,H13,I13,J13)</f>
        <v>1065</v>
      </c>
      <c r="F13" s="45">
        <v>62</v>
      </c>
      <c r="G13" s="45">
        <v>308</v>
      </c>
      <c r="H13" s="45">
        <v>362</v>
      </c>
      <c r="I13" s="45">
        <v>214</v>
      </c>
      <c r="J13" s="45">
        <v>119</v>
      </c>
    </row>
    <row r="14" spans="1:10" s="5" customFormat="1" ht="15" customHeight="1" x14ac:dyDescent="0.25">
      <c r="A14" s="46" t="s">
        <v>67</v>
      </c>
      <c r="B14" s="102">
        <f t="shared" si="0"/>
        <v>295</v>
      </c>
      <c r="C14" s="41">
        <v>249</v>
      </c>
      <c r="D14" s="157">
        <v>46</v>
      </c>
      <c r="E14" s="43">
        <f t="shared" ref="E14:E21" si="1">SUM(F14,G14,H14,I14,J14)</f>
        <v>1672</v>
      </c>
      <c r="F14" s="45">
        <v>137</v>
      </c>
      <c r="G14" s="45">
        <v>599</v>
      </c>
      <c r="H14" s="45">
        <v>504</v>
      </c>
      <c r="I14" s="45">
        <v>299</v>
      </c>
      <c r="J14" s="45">
        <v>133</v>
      </c>
    </row>
    <row r="15" spans="1:10" s="5" customFormat="1" ht="15" customHeight="1" x14ac:dyDescent="0.25">
      <c r="A15" s="46" t="s">
        <v>79</v>
      </c>
      <c r="B15" s="102">
        <f t="shared" si="0"/>
        <v>383</v>
      </c>
      <c r="C15" s="41">
        <v>334</v>
      </c>
      <c r="D15" s="157">
        <v>49</v>
      </c>
      <c r="E15" s="43">
        <f t="shared" si="1"/>
        <v>2746</v>
      </c>
      <c r="F15" s="45">
        <v>398</v>
      </c>
      <c r="G15" s="45">
        <v>904</v>
      </c>
      <c r="H15" s="45">
        <v>764</v>
      </c>
      <c r="I15" s="45">
        <v>471</v>
      </c>
      <c r="J15" s="45">
        <v>209</v>
      </c>
    </row>
    <row r="16" spans="1:10" ht="15" customHeight="1" x14ac:dyDescent="0.25">
      <c r="A16" s="46" t="s">
        <v>87</v>
      </c>
      <c r="B16" s="102">
        <f t="shared" si="0"/>
        <v>325</v>
      </c>
      <c r="C16" s="41">
        <v>284</v>
      </c>
      <c r="D16" s="157">
        <v>41</v>
      </c>
      <c r="E16" s="43">
        <f t="shared" si="1"/>
        <v>2665</v>
      </c>
      <c r="F16" s="45">
        <v>132</v>
      </c>
      <c r="G16" s="45">
        <v>869</v>
      </c>
      <c r="H16" s="45">
        <v>993</v>
      </c>
      <c r="I16" s="45">
        <v>517</v>
      </c>
      <c r="J16" s="45">
        <v>154</v>
      </c>
    </row>
    <row r="17" spans="1:11" ht="15" customHeight="1" x14ac:dyDescent="0.25">
      <c r="A17" s="46" t="s">
        <v>124</v>
      </c>
      <c r="B17" s="102">
        <f t="shared" si="0"/>
        <v>356</v>
      </c>
      <c r="C17" s="41">
        <v>314</v>
      </c>
      <c r="D17" s="157">
        <v>42</v>
      </c>
      <c r="E17" s="43">
        <f t="shared" si="1"/>
        <v>2648</v>
      </c>
      <c r="F17" s="45">
        <v>94</v>
      </c>
      <c r="G17" s="45">
        <v>904</v>
      </c>
      <c r="H17" s="45">
        <v>942</v>
      </c>
      <c r="I17" s="45">
        <v>544</v>
      </c>
      <c r="J17" s="45">
        <v>164</v>
      </c>
    </row>
    <row r="18" spans="1:11" ht="15" customHeight="1" x14ac:dyDescent="0.25">
      <c r="A18" s="174" t="s">
        <v>150</v>
      </c>
      <c r="B18" s="102">
        <f t="shared" si="0"/>
        <v>479</v>
      </c>
      <c r="C18" s="41">
        <v>441</v>
      </c>
      <c r="D18" s="175">
        <v>38</v>
      </c>
      <c r="E18" s="43">
        <f t="shared" si="1"/>
        <v>2623</v>
      </c>
      <c r="F18" s="45">
        <v>112</v>
      </c>
      <c r="G18" s="45">
        <v>800</v>
      </c>
      <c r="H18" s="45">
        <v>887</v>
      </c>
      <c r="I18" s="45">
        <v>573</v>
      </c>
      <c r="J18" s="45">
        <v>251</v>
      </c>
    </row>
    <row r="19" spans="1:11" s="5" customFormat="1" ht="15" customHeight="1" x14ac:dyDescent="0.25">
      <c r="A19" s="174" t="s">
        <v>175</v>
      </c>
      <c r="B19" s="102">
        <f t="shared" si="0"/>
        <v>481</v>
      </c>
      <c r="C19" s="41">
        <v>454</v>
      </c>
      <c r="D19" s="175">
        <v>27</v>
      </c>
      <c r="E19" s="43">
        <f t="shared" si="1"/>
        <v>3641</v>
      </c>
      <c r="F19" s="45">
        <v>356</v>
      </c>
      <c r="G19" s="45">
        <v>1241</v>
      </c>
      <c r="H19" s="45">
        <v>1167</v>
      </c>
      <c r="I19" s="45">
        <v>685</v>
      </c>
      <c r="J19" s="45">
        <v>192</v>
      </c>
    </row>
    <row r="20" spans="1:11" s="5" customFormat="1" ht="15" customHeight="1" x14ac:dyDescent="0.25">
      <c r="A20" s="174" t="s">
        <v>177</v>
      </c>
      <c r="B20" s="102">
        <f t="shared" si="0"/>
        <v>478</v>
      </c>
      <c r="C20" s="41">
        <v>437</v>
      </c>
      <c r="D20" s="157">
        <v>41</v>
      </c>
      <c r="E20" s="43">
        <f t="shared" si="1"/>
        <v>2945</v>
      </c>
      <c r="F20" s="45">
        <v>111</v>
      </c>
      <c r="G20" s="45">
        <v>934</v>
      </c>
      <c r="H20" s="45">
        <v>1098</v>
      </c>
      <c r="I20" s="45">
        <v>616</v>
      </c>
      <c r="J20" s="45">
        <v>186</v>
      </c>
    </row>
    <row r="21" spans="1:11" s="5" customFormat="1" ht="15" customHeight="1" x14ac:dyDescent="0.25">
      <c r="A21" s="174" t="s">
        <v>189</v>
      </c>
      <c r="B21" s="102">
        <f t="shared" si="0"/>
        <v>641</v>
      </c>
      <c r="C21" s="41">
        <v>602</v>
      </c>
      <c r="D21" s="157">
        <v>39</v>
      </c>
      <c r="E21" s="43">
        <f t="shared" si="1"/>
        <v>3934</v>
      </c>
      <c r="F21" s="45">
        <v>199</v>
      </c>
      <c r="G21" s="45">
        <v>1264</v>
      </c>
      <c r="H21" s="45">
        <v>1474</v>
      </c>
      <c r="I21" s="45">
        <v>814</v>
      </c>
      <c r="J21" s="45">
        <v>183</v>
      </c>
    </row>
    <row r="22" spans="1:11" s="5" customFormat="1" ht="17.45" customHeight="1" x14ac:dyDescent="0.25">
      <c r="A22" s="174" t="s">
        <v>85</v>
      </c>
      <c r="B22" s="116"/>
      <c r="C22" s="116"/>
      <c r="D22" s="192"/>
      <c r="E22" s="42"/>
      <c r="F22" s="42"/>
      <c r="G22" s="42"/>
      <c r="H22" s="42"/>
      <c r="I22" s="42"/>
      <c r="J22" s="42"/>
    </row>
    <row r="23" spans="1:11" ht="30" customHeight="1" x14ac:dyDescent="0.25">
      <c r="A23" s="47" t="s">
        <v>190</v>
      </c>
      <c r="B23" s="99">
        <f>ROUND(B21/B20*100,1)</f>
        <v>134.1</v>
      </c>
      <c r="C23" s="55">
        <f>ROUND(C21/C20*100,1)</f>
        <v>137.80000000000001</v>
      </c>
      <c r="D23" s="218">
        <f>ROUND(D21/D20*100,1)</f>
        <v>95.1</v>
      </c>
      <c r="E23" s="100">
        <f>ROUND(E21/E20*100,1)</f>
        <v>133.6</v>
      </c>
      <c r="F23" s="55">
        <f>ROUND(F21/F20*100,1)</f>
        <v>179.3</v>
      </c>
      <c r="G23" s="55">
        <f t="shared" ref="G23:J23" si="2">ROUND(G21/G20*100,1)</f>
        <v>135.30000000000001</v>
      </c>
      <c r="H23" s="55">
        <f t="shared" si="2"/>
        <v>134.19999999999999</v>
      </c>
      <c r="I23" s="55">
        <f t="shared" si="2"/>
        <v>132.1</v>
      </c>
      <c r="J23" s="55">
        <f t="shared" si="2"/>
        <v>98.4</v>
      </c>
    </row>
    <row r="24" spans="1:11" ht="6" customHeight="1" x14ac:dyDescent="0.25">
      <c r="A24" s="47"/>
      <c r="B24" s="54"/>
      <c r="C24" s="55"/>
      <c r="D24" s="92"/>
      <c r="E24" s="55"/>
      <c r="F24" s="55"/>
      <c r="G24" s="55"/>
      <c r="H24" s="55"/>
      <c r="I24" s="55"/>
      <c r="J24" s="55"/>
    </row>
    <row r="25" spans="1:11" ht="15" x14ac:dyDescent="0.25">
      <c r="A25" s="117"/>
      <c r="B25" s="117"/>
      <c r="C25" s="117"/>
      <c r="E25" s="134"/>
      <c r="F25" s="134"/>
      <c r="H25" s="134"/>
      <c r="I25" s="134"/>
      <c r="J25" s="35" t="s">
        <v>151</v>
      </c>
      <c r="K25" s="4"/>
    </row>
    <row r="26" spans="1:11" x14ac:dyDescent="0.2">
      <c r="K26" s="4"/>
    </row>
  </sheetData>
  <mergeCells count="3">
    <mergeCell ref="A9:J9"/>
    <mergeCell ref="B10:D10"/>
    <mergeCell ref="E10:J10"/>
  </mergeCells>
  <printOptions horizontalCentered="1"/>
  <pageMargins left="0.25" right="0.25" top="0.75" bottom="0.75" header="0.3" footer="0.3"/>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showGridLines="0" zoomScaleNormal="100" workbookViewId="0">
      <selection activeCell="H51" sqref="H51"/>
    </sheetView>
  </sheetViews>
  <sheetFormatPr defaultColWidth="9.33203125" defaultRowHeight="12.75" x14ac:dyDescent="0.2"/>
  <cols>
    <col min="1" max="10" width="9.33203125" style="2" customWidth="1"/>
    <col min="11" max="16384" width="9.33203125" style="2"/>
  </cols>
  <sheetData>
    <row r="1" spans="1:12" s="38" customFormat="1" ht="15" x14ac:dyDescent="0.25">
      <c r="A1" s="36" t="s">
        <v>89</v>
      </c>
      <c r="B1" s="37"/>
      <c r="C1" s="37"/>
      <c r="D1" s="37"/>
    </row>
    <row r="2" spans="1:12" s="38" customFormat="1" ht="15" x14ac:dyDescent="0.25">
      <c r="A2" s="166" t="s">
        <v>38</v>
      </c>
      <c r="B2" s="37"/>
      <c r="C2" s="37"/>
      <c r="D2" s="37"/>
    </row>
    <row r="3" spans="1:12" s="38" customFormat="1" ht="3.75" customHeight="1" x14ac:dyDescent="0.25">
      <c r="A3" s="168"/>
      <c r="B3" s="37"/>
      <c r="C3" s="37"/>
      <c r="D3" s="37"/>
    </row>
    <row r="4" spans="1:12" s="38" customFormat="1" ht="15" x14ac:dyDescent="0.25">
      <c r="A4" s="36" t="s">
        <v>148</v>
      </c>
      <c r="B4" s="37"/>
      <c r="C4" s="37"/>
      <c r="D4" s="37"/>
    </row>
    <row r="5" spans="1:12" s="38" customFormat="1" ht="15" x14ac:dyDescent="0.25">
      <c r="A5" s="36" t="s">
        <v>149</v>
      </c>
      <c r="B5" s="37"/>
      <c r="C5" s="37"/>
      <c r="D5" s="37"/>
    </row>
    <row r="6" spans="1:12" s="38" customFormat="1" ht="3.75" customHeight="1" x14ac:dyDescent="0.25">
      <c r="A6" s="168"/>
      <c r="B6" s="37"/>
      <c r="C6" s="37"/>
      <c r="D6" s="37"/>
    </row>
    <row r="7" spans="1:12" s="38" customFormat="1" ht="15.75" customHeight="1" x14ac:dyDescent="0.25">
      <c r="A7" s="166" t="s">
        <v>123</v>
      </c>
      <c r="B7" s="37"/>
      <c r="C7" s="37"/>
      <c r="D7" s="37"/>
      <c r="L7" s="138"/>
    </row>
    <row r="9" spans="1:12" ht="25.9" customHeight="1" x14ac:dyDescent="0.2">
      <c r="B9" s="3"/>
      <c r="E9" s="3"/>
      <c r="H9" s="3"/>
    </row>
    <row r="10" spans="1:12" ht="18.600000000000001" customHeight="1" x14ac:dyDescent="0.2"/>
    <row r="11" spans="1:12" ht="16.899999999999999" customHeight="1" x14ac:dyDescent="0.2"/>
    <row r="13" spans="1:12" ht="25.9" customHeight="1" x14ac:dyDescent="0.2"/>
    <row r="22" ht="15" customHeight="1" x14ac:dyDescent="0.2"/>
    <row r="33" spans="13:13" ht="15" x14ac:dyDescent="0.25">
      <c r="M33" s="217"/>
    </row>
  </sheetData>
  <printOptions horizontalCentered="1"/>
  <pageMargins left="0.59055118110236227" right="0.59055118110236227" top="0.9055118110236221" bottom="0.59055118110236227"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1"/>
  <sheetViews>
    <sheetView showGridLines="0" topLeftCell="A4" zoomScaleNormal="100" workbookViewId="0">
      <selection activeCell="C43" sqref="C43"/>
    </sheetView>
  </sheetViews>
  <sheetFormatPr defaultColWidth="9.33203125" defaultRowHeight="12.75" x14ac:dyDescent="0.2"/>
  <cols>
    <col min="1" max="1" width="2.1640625" style="2" customWidth="1"/>
    <col min="2" max="2" width="34.6640625" style="2" customWidth="1"/>
    <col min="3" max="7" width="13.83203125" style="2" customWidth="1"/>
    <col min="8" max="8" width="19" style="2" customWidth="1"/>
    <col min="9" max="9" width="11" style="2" customWidth="1"/>
    <col min="10" max="10" width="15.33203125" style="23" customWidth="1"/>
    <col min="11" max="11" width="9.33203125" style="23" customWidth="1"/>
    <col min="12" max="12" width="8" style="23" customWidth="1"/>
    <col min="13" max="16" width="8.33203125" style="23" customWidth="1"/>
    <col min="17" max="17" width="10.6640625" style="2" customWidth="1"/>
    <col min="18" max="18" width="8.33203125" style="2" customWidth="1"/>
    <col min="19" max="16384" width="9.33203125" style="2"/>
  </cols>
  <sheetData>
    <row r="1" spans="1:9" s="38" customFormat="1" ht="15" x14ac:dyDescent="0.25">
      <c r="A1" s="36" t="s">
        <v>89</v>
      </c>
      <c r="B1" s="37"/>
      <c r="C1" s="37"/>
      <c r="D1" s="37"/>
    </row>
    <row r="2" spans="1:9" s="38" customFormat="1" ht="15" x14ac:dyDescent="0.25">
      <c r="A2" s="166" t="s">
        <v>38</v>
      </c>
      <c r="B2" s="37"/>
      <c r="C2" s="37"/>
      <c r="D2" s="37"/>
    </row>
    <row r="3" spans="1:9" s="38" customFormat="1" ht="3.75" customHeight="1" x14ac:dyDescent="0.25">
      <c r="A3" s="168"/>
      <c r="B3" s="37"/>
      <c r="C3" s="37"/>
      <c r="D3" s="37"/>
    </row>
    <row r="4" spans="1:9" s="38" customFormat="1" ht="15" x14ac:dyDescent="0.25">
      <c r="A4" s="36" t="s">
        <v>148</v>
      </c>
      <c r="B4" s="37"/>
      <c r="C4" s="37"/>
      <c r="D4" s="37"/>
    </row>
    <row r="5" spans="1:9" s="38" customFormat="1" ht="15" x14ac:dyDescent="0.25">
      <c r="A5" s="36" t="s">
        <v>149</v>
      </c>
      <c r="B5" s="37"/>
      <c r="C5" s="37"/>
      <c r="D5" s="37"/>
    </row>
    <row r="6" spans="1:9" s="38" customFormat="1" ht="3.75" customHeight="1" x14ac:dyDescent="0.25">
      <c r="A6" s="168"/>
      <c r="B6" s="37"/>
      <c r="C6" s="37"/>
      <c r="D6" s="37"/>
    </row>
    <row r="7" spans="1:9" s="38" customFormat="1" ht="15.75" customHeight="1" x14ac:dyDescent="0.25">
      <c r="A7" s="166" t="s">
        <v>123</v>
      </c>
      <c r="B7" s="37"/>
      <c r="C7" s="37"/>
      <c r="D7" s="37"/>
    </row>
    <row r="8" spans="1:9" s="38" customFormat="1" ht="15.75" customHeight="1" x14ac:dyDescent="0.25">
      <c r="A8" s="39"/>
      <c r="B8" s="37"/>
      <c r="C8" s="37"/>
      <c r="D8" s="37"/>
    </row>
    <row r="9" spans="1:9" ht="35.25" customHeight="1" thickBot="1" x14ac:dyDescent="0.25">
      <c r="A9" s="112" t="s">
        <v>58</v>
      </c>
      <c r="B9" s="31"/>
      <c r="C9" s="31"/>
      <c r="D9" s="31"/>
      <c r="E9" s="31"/>
      <c r="F9" s="31"/>
      <c r="G9" s="31"/>
      <c r="H9" s="31"/>
      <c r="I9" s="30"/>
    </row>
    <row r="10" spans="1:9" ht="22.5" customHeight="1" x14ac:dyDescent="0.2">
      <c r="A10" s="255"/>
      <c r="B10" s="256"/>
      <c r="C10" s="253" t="s">
        <v>0</v>
      </c>
      <c r="D10" s="254"/>
      <c r="E10" s="259"/>
      <c r="F10" s="253" t="s">
        <v>1</v>
      </c>
      <c r="G10" s="254"/>
      <c r="H10" s="254"/>
      <c r="I10" s="6"/>
    </row>
    <row r="11" spans="1:9" ht="48" customHeight="1" x14ac:dyDescent="0.2">
      <c r="A11" s="257"/>
      <c r="B11" s="258"/>
      <c r="C11" s="57" t="s">
        <v>125</v>
      </c>
      <c r="D11" s="57" t="s">
        <v>126</v>
      </c>
      <c r="E11" s="65" t="s">
        <v>145</v>
      </c>
      <c r="F11" s="57" t="s">
        <v>127</v>
      </c>
      <c r="G11" s="57" t="s">
        <v>126</v>
      </c>
      <c r="H11" s="51" t="s">
        <v>128</v>
      </c>
      <c r="I11" s="22"/>
    </row>
    <row r="12" spans="1:9" ht="25.5" customHeight="1" x14ac:dyDescent="0.25">
      <c r="A12" s="61" t="s">
        <v>177</v>
      </c>
      <c r="B12" s="193"/>
      <c r="C12" s="149"/>
      <c r="D12" s="149"/>
      <c r="E12" s="194"/>
      <c r="F12" s="149"/>
      <c r="G12" s="149"/>
      <c r="H12" s="182"/>
      <c r="I12" s="5"/>
    </row>
    <row r="13" spans="1:9" ht="18.75" customHeight="1" x14ac:dyDescent="0.25">
      <c r="A13" s="58" t="s">
        <v>2</v>
      </c>
      <c r="B13" s="59"/>
      <c r="C13" s="148">
        <f>SUM(C15:C16)</f>
        <v>478</v>
      </c>
      <c r="D13" s="95">
        <f>SUM(D15:D16)</f>
        <v>385150</v>
      </c>
      <c r="E13" s="95">
        <f>SUM(E15:E16)</f>
        <v>1281478</v>
      </c>
      <c r="F13" s="148">
        <f>SUM(F15:F16)</f>
        <v>2945</v>
      </c>
      <c r="G13" s="95">
        <f>SUM(G15:G16)</f>
        <v>224278</v>
      </c>
      <c r="H13" s="182">
        <f>G13/F13</f>
        <v>76.155517826825132</v>
      </c>
      <c r="I13" s="13"/>
    </row>
    <row r="14" spans="1:9" ht="15" customHeight="1" x14ac:dyDescent="0.25">
      <c r="A14" s="59" t="s">
        <v>3</v>
      </c>
      <c r="B14" s="59"/>
      <c r="C14" s="102"/>
      <c r="D14" s="101"/>
      <c r="E14" s="101"/>
      <c r="F14" s="102"/>
      <c r="G14" s="101"/>
      <c r="H14" s="183"/>
      <c r="I14" s="13"/>
    </row>
    <row r="15" spans="1:9" ht="15" customHeight="1" x14ac:dyDescent="0.25">
      <c r="A15" s="59"/>
      <c r="B15" s="59" t="s">
        <v>8</v>
      </c>
      <c r="C15" s="102">
        <v>437</v>
      </c>
      <c r="D15" s="101">
        <v>313520</v>
      </c>
      <c r="E15" s="101">
        <v>1021174</v>
      </c>
      <c r="F15" s="102">
        <v>2902</v>
      </c>
      <c r="G15" s="101">
        <v>221705</v>
      </c>
      <c r="H15" s="184">
        <f t="shared" ref="H15:H16" si="0">G15/F15</f>
        <v>76.397312198483803</v>
      </c>
      <c r="I15" s="14"/>
    </row>
    <row r="16" spans="1:9" ht="15" customHeight="1" x14ac:dyDescent="0.25">
      <c r="A16" s="59"/>
      <c r="B16" s="59" t="s">
        <v>12</v>
      </c>
      <c r="C16" s="102">
        <v>41</v>
      </c>
      <c r="D16" s="101">
        <v>71630</v>
      </c>
      <c r="E16" s="101">
        <v>260304</v>
      </c>
      <c r="F16" s="102">
        <v>43</v>
      </c>
      <c r="G16" s="101">
        <v>2573</v>
      </c>
      <c r="H16" s="184">
        <f t="shared" si="0"/>
        <v>59.837209302325583</v>
      </c>
      <c r="I16" s="14"/>
    </row>
    <row r="17" spans="1:9" ht="21" customHeight="1" x14ac:dyDescent="0.25">
      <c r="A17" s="59" t="s">
        <v>4</v>
      </c>
      <c r="B17" s="59"/>
      <c r="C17" s="102"/>
      <c r="D17" s="101"/>
      <c r="E17" s="101"/>
      <c r="F17" s="102"/>
      <c r="G17" s="101"/>
      <c r="H17" s="183"/>
      <c r="I17" s="12"/>
    </row>
    <row r="18" spans="1:9" ht="15" customHeight="1" x14ac:dyDescent="0.25">
      <c r="A18" s="59"/>
      <c r="B18" s="59" t="s">
        <v>5</v>
      </c>
      <c r="C18" s="102">
        <v>423</v>
      </c>
      <c r="D18" s="101">
        <v>355852</v>
      </c>
      <c r="E18" s="101">
        <v>1186292</v>
      </c>
      <c r="F18" s="102">
        <v>2801</v>
      </c>
      <c r="G18" s="101">
        <v>211568</v>
      </c>
      <c r="H18" s="184">
        <f t="shared" ref="H18:H20" si="1">G18/F18</f>
        <v>75.533023920028555</v>
      </c>
      <c r="I18" s="14"/>
    </row>
    <row r="19" spans="1:9" ht="15" customHeight="1" x14ac:dyDescent="0.25">
      <c r="A19" s="59"/>
      <c r="B19" s="59" t="s">
        <v>16</v>
      </c>
      <c r="C19" s="102">
        <v>55</v>
      </c>
      <c r="D19" s="101">
        <v>29298</v>
      </c>
      <c r="E19" s="101">
        <v>95186</v>
      </c>
      <c r="F19" s="102">
        <v>96</v>
      </c>
      <c r="G19" s="101">
        <v>8862</v>
      </c>
      <c r="H19" s="184">
        <f t="shared" si="1"/>
        <v>92.3125</v>
      </c>
      <c r="I19" s="14"/>
    </row>
    <row r="20" spans="1:9" ht="30.75" customHeight="1" x14ac:dyDescent="0.25">
      <c r="A20" s="59"/>
      <c r="B20" s="60" t="s">
        <v>27</v>
      </c>
      <c r="C20" s="150" t="s">
        <v>7</v>
      </c>
      <c r="D20" s="151" t="s">
        <v>7</v>
      </c>
      <c r="E20" s="151" t="s">
        <v>7</v>
      </c>
      <c r="F20" s="150">
        <v>48</v>
      </c>
      <c r="G20" s="151">
        <v>3848</v>
      </c>
      <c r="H20" s="184">
        <f t="shared" si="1"/>
        <v>80.166666666666671</v>
      </c>
      <c r="I20" s="14"/>
    </row>
    <row r="21" spans="1:9" ht="25.5" customHeight="1" x14ac:dyDescent="0.25">
      <c r="A21" s="61" t="s">
        <v>189</v>
      </c>
      <c r="B21" s="195"/>
      <c r="C21" s="149"/>
      <c r="D21" s="149"/>
      <c r="E21" s="196"/>
      <c r="F21" s="149"/>
      <c r="G21" s="149"/>
      <c r="H21" s="182"/>
      <c r="I21" s="29"/>
    </row>
    <row r="22" spans="1:9" ht="18.75" customHeight="1" x14ac:dyDescent="0.25">
      <c r="A22" s="58" t="s">
        <v>2</v>
      </c>
      <c r="B22" s="59"/>
      <c r="C22" s="148">
        <f>SUM(C24:C25)</f>
        <v>641</v>
      </c>
      <c r="D22" s="95">
        <f>SUM(D24:D25)</f>
        <v>513835</v>
      </c>
      <c r="E22" s="95">
        <f>SUM(E24:E25)</f>
        <v>1791071</v>
      </c>
      <c r="F22" s="148">
        <f>SUM(F24:F25)</f>
        <v>3934</v>
      </c>
      <c r="G22" s="95">
        <f>SUM(G24:G25)</f>
        <v>294082</v>
      </c>
      <c r="H22" s="182">
        <f>G22/F22</f>
        <v>74.753940010167767</v>
      </c>
      <c r="I22" s="13"/>
    </row>
    <row r="23" spans="1:9" ht="15" customHeight="1" x14ac:dyDescent="0.25">
      <c r="A23" s="59" t="s">
        <v>3</v>
      </c>
      <c r="B23" s="59"/>
      <c r="C23" s="102"/>
      <c r="D23" s="101"/>
      <c r="E23" s="101"/>
      <c r="F23" s="102"/>
      <c r="G23" s="101"/>
      <c r="H23" s="183"/>
      <c r="I23" s="13"/>
    </row>
    <row r="24" spans="1:9" ht="15" customHeight="1" x14ac:dyDescent="0.25">
      <c r="A24" s="59"/>
      <c r="B24" s="59" t="s">
        <v>8</v>
      </c>
      <c r="C24" s="102">
        <v>602</v>
      </c>
      <c r="D24" s="101">
        <v>414455</v>
      </c>
      <c r="E24" s="101">
        <v>1343963</v>
      </c>
      <c r="F24" s="102">
        <v>3892</v>
      </c>
      <c r="G24" s="101">
        <v>291686</v>
      </c>
      <c r="H24" s="184">
        <f>G24/F24</f>
        <v>74.945015416238434</v>
      </c>
      <c r="I24" s="14"/>
    </row>
    <row r="25" spans="1:9" ht="15" customHeight="1" x14ac:dyDescent="0.25">
      <c r="A25" s="59"/>
      <c r="B25" s="59" t="s">
        <v>12</v>
      </c>
      <c r="C25" s="102">
        <v>39</v>
      </c>
      <c r="D25" s="101">
        <v>99380</v>
      </c>
      <c r="E25" s="101">
        <v>447108</v>
      </c>
      <c r="F25" s="102">
        <v>42</v>
      </c>
      <c r="G25" s="101">
        <v>2396</v>
      </c>
      <c r="H25" s="184">
        <f>G25/F25</f>
        <v>57.047619047619051</v>
      </c>
      <c r="I25" s="14"/>
    </row>
    <row r="26" spans="1:9" ht="15" customHeight="1" x14ac:dyDescent="0.25">
      <c r="A26" s="59" t="s">
        <v>4</v>
      </c>
      <c r="B26" s="59"/>
      <c r="C26" s="102"/>
      <c r="D26" s="101"/>
      <c r="E26" s="101"/>
      <c r="F26" s="102"/>
      <c r="G26" s="101"/>
      <c r="H26" s="183"/>
      <c r="I26" s="14"/>
    </row>
    <row r="27" spans="1:9" ht="15" customHeight="1" x14ac:dyDescent="0.25">
      <c r="A27" s="59"/>
      <c r="B27" s="59" t="s">
        <v>5</v>
      </c>
      <c r="C27" s="102">
        <v>589</v>
      </c>
      <c r="D27" s="101">
        <v>481357</v>
      </c>
      <c r="E27" s="101">
        <v>1676051</v>
      </c>
      <c r="F27" s="102">
        <v>3796</v>
      </c>
      <c r="G27" s="101">
        <v>283233</v>
      </c>
      <c r="H27" s="184">
        <f t="shared" ref="H27:H29" si="2">G27/F27</f>
        <v>74.613540569020017</v>
      </c>
      <c r="I27" s="14"/>
    </row>
    <row r="28" spans="1:9" ht="15" customHeight="1" x14ac:dyDescent="0.25">
      <c r="A28" s="59"/>
      <c r="B28" s="59" t="s">
        <v>16</v>
      </c>
      <c r="C28" s="102">
        <v>52</v>
      </c>
      <c r="D28" s="101">
        <v>32478</v>
      </c>
      <c r="E28" s="101">
        <v>115020</v>
      </c>
      <c r="F28" s="102">
        <v>124</v>
      </c>
      <c r="G28" s="101">
        <v>9568</v>
      </c>
      <c r="H28" s="184">
        <f t="shared" si="2"/>
        <v>77.161290322580641</v>
      </c>
      <c r="I28" s="14"/>
    </row>
    <row r="29" spans="1:9" ht="30.75" customHeight="1" x14ac:dyDescent="0.25">
      <c r="A29" s="59"/>
      <c r="B29" s="60" t="s">
        <v>27</v>
      </c>
      <c r="C29" s="150" t="s">
        <v>7</v>
      </c>
      <c r="D29" s="151" t="s">
        <v>7</v>
      </c>
      <c r="E29" s="151" t="s">
        <v>7</v>
      </c>
      <c r="F29" s="150">
        <v>14</v>
      </c>
      <c r="G29" s="151">
        <v>1281</v>
      </c>
      <c r="H29" s="184">
        <f t="shared" si="2"/>
        <v>91.5</v>
      </c>
      <c r="I29" s="14"/>
    </row>
    <row r="30" spans="1:9" ht="6" customHeight="1" x14ac:dyDescent="0.25">
      <c r="A30" s="59"/>
      <c r="B30" s="60"/>
      <c r="C30" s="150"/>
      <c r="D30" s="151"/>
      <c r="E30" s="152"/>
      <c r="F30" s="151"/>
      <c r="G30" s="151"/>
      <c r="H30" s="153"/>
      <c r="I30" s="14"/>
    </row>
    <row r="31" spans="1:9" ht="15" customHeight="1" x14ac:dyDescent="0.2">
      <c r="B31" s="7"/>
      <c r="C31" s="15"/>
      <c r="D31" s="15"/>
      <c r="E31" s="15"/>
      <c r="F31" s="15"/>
      <c r="G31" s="15"/>
      <c r="H31" s="34"/>
      <c r="I31" s="14"/>
    </row>
    <row r="32" spans="1:9" x14ac:dyDescent="0.2">
      <c r="B32" s="7"/>
      <c r="C32" s="15"/>
      <c r="D32" s="15"/>
      <c r="E32" s="15"/>
      <c r="F32" s="15"/>
      <c r="G32" s="15"/>
      <c r="H32" s="35" t="s">
        <v>152</v>
      </c>
    </row>
    <row r="33" spans="2:17" x14ac:dyDescent="0.2">
      <c r="B33" s="7"/>
      <c r="C33" s="15"/>
      <c r="D33" s="15"/>
      <c r="E33" s="15"/>
      <c r="F33" s="15"/>
      <c r="G33" s="15"/>
      <c r="H33" s="35"/>
    </row>
    <row r="34" spans="2:17" x14ac:dyDescent="0.2">
      <c r="B34" s="21"/>
      <c r="C34" s="3"/>
      <c r="D34" s="3"/>
      <c r="E34" s="3"/>
      <c r="F34" s="3"/>
      <c r="G34" s="3"/>
    </row>
    <row r="35" spans="2:17" x14ac:dyDescent="0.2">
      <c r="F35" s="3"/>
      <c r="G35" s="3"/>
    </row>
    <row r="38" spans="2:17" x14ac:dyDescent="0.2">
      <c r="J38" s="145"/>
      <c r="K38" s="145"/>
      <c r="L38" s="145"/>
      <c r="M38" s="145"/>
      <c r="N38" s="145"/>
      <c r="O38" s="145"/>
    </row>
    <row r="39" spans="2:17" x14ac:dyDescent="0.2">
      <c r="Q39" s="139"/>
    </row>
    <row r="40" spans="2:17" x14ac:dyDescent="0.2">
      <c r="K40" s="140"/>
      <c r="L40" s="140"/>
      <c r="M40" s="140"/>
      <c r="N40" s="140"/>
      <c r="O40" s="140"/>
      <c r="P40" s="140"/>
      <c r="Q40" s="141"/>
    </row>
    <row r="41" spans="2:17" x14ac:dyDescent="0.2">
      <c r="K41" s="140"/>
      <c r="L41" s="140"/>
      <c r="M41" s="140"/>
      <c r="N41" s="140"/>
      <c r="O41" s="140"/>
      <c r="Q41" s="141"/>
    </row>
    <row r="42" spans="2:17" x14ac:dyDescent="0.2">
      <c r="K42" s="140"/>
      <c r="L42" s="140"/>
      <c r="M42" s="140"/>
      <c r="N42" s="140"/>
      <c r="O42" s="140"/>
      <c r="Q42" s="141"/>
    </row>
    <row r="44" spans="2:17" x14ac:dyDescent="0.2">
      <c r="J44" s="145"/>
      <c r="K44" s="145"/>
      <c r="L44" s="145"/>
      <c r="M44" s="145"/>
      <c r="N44" s="145"/>
      <c r="O44" s="145"/>
    </row>
    <row r="45" spans="2:17" x14ac:dyDescent="0.2">
      <c r="J45" s="142"/>
      <c r="Q45" s="139"/>
    </row>
    <row r="46" spans="2:17" x14ac:dyDescent="0.2">
      <c r="K46" s="143"/>
      <c r="L46" s="143"/>
      <c r="M46" s="143"/>
      <c r="N46" s="143"/>
      <c r="O46" s="143"/>
      <c r="Q46" s="144"/>
    </row>
    <row r="47" spans="2:17" x14ac:dyDescent="0.2">
      <c r="K47" s="143"/>
      <c r="L47" s="143"/>
      <c r="M47" s="143"/>
      <c r="N47" s="143"/>
      <c r="O47" s="143"/>
      <c r="Q47" s="144"/>
    </row>
    <row r="48" spans="2:17" x14ac:dyDescent="0.2">
      <c r="K48" s="143"/>
      <c r="L48" s="143"/>
      <c r="M48" s="143"/>
      <c r="N48" s="143"/>
      <c r="O48" s="143"/>
      <c r="P48" s="143"/>
      <c r="Q48" s="144"/>
    </row>
    <row r="49" spans="10:17" x14ac:dyDescent="0.2">
      <c r="Q49" s="3"/>
    </row>
    <row r="51" spans="10:17" x14ac:dyDescent="0.2">
      <c r="J51" s="145"/>
      <c r="K51" s="145"/>
      <c r="L51" s="145"/>
      <c r="M51" s="145"/>
      <c r="N51" s="145"/>
      <c r="O51" s="145"/>
    </row>
    <row r="53" spans="10:17" x14ac:dyDescent="0.2">
      <c r="K53" s="140"/>
      <c r="L53" s="140"/>
      <c r="M53" s="140"/>
      <c r="N53" s="140"/>
      <c r="O53" s="140"/>
    </row>
    <row r="54" spans="10:17" x14ac:dyDescent="0.2">
      <c r="K54" s="140"/>
      <c r="L54" s="140"/>
      <c r="M54" s="140"/>
      <c r="N54" s="140"/>
      <c r="O54" s="140"/>
    </row>
    <row r="55" spans="10:17" x14ac:dyDescent="0.2">
      <c r="K55" s="140"/>
      <c r="L55" s="140"/>
      <c r="M55" s="140"/>
      <c r="N55" s="140"/>
      <c r="O55" s="140"/>
      <c r="P55" s="140"/>
    </row>
    <row r="57" spans="10:17" x14ac:dyDescent="0.2">
      <c r="J57" s="145"/>
      <c r="K57" s="145"/>
      <c r="L57" s="145"/>
      <c r="M57" s="145"/>
      <c r="N57" s="145"/>
      <c r="O57" s="145"/>
    </row>
    <row r="58" spans="10:17" x14ac:dyDescent="0.2">
      <c r="J58" s="142"/>
    </row>
    <row r="59" spans="10:17" x14ac:dyDescent="0.2">
      <c r="K59" s="143"/>
      <c r="L59" s="143"/>
      <c r="M59" s="143"/>
      <c r="N59" s="143"/>
      <c r="O59" s="143"/>
      <c r="Q59" s="23"/>
    </row>
    <row r="60" spans="10:17" ht="14.45" customHeight="1" x14ac:dyDescent="0.2">
      <c r="K60" s="143"/>
      <c r="L60" s="143"/>
      <c r="M60" s="143"/>
      <c r="N60" s="143"/>
      <c r="O60" s="143"/>
      <c r="Q60" s="23"/>
    </row>
    <row r="61" spans="10:17" x14ac:dyDescent="0.2">
      <c r="K61" s="143"/>
      <c r="L61" s="143"/>
      <c r="M61" s="143"/>
      <c r="N61" s="143"/>
      <c r="O61" s="143"/>
      <c r="P61" s="143"/>
    </row>
  </sheetData>
  <mergeCells count="3">
    <mergeCell ref="A10:B11"/>
    <mergeCell ref="F10:H10"/>
    <mergeCell ref="C10:E10"/>
  </mergeCells>
  <printOptions horizontalCentered="1"/>
  <pageMargins left="0.34" right="0.17" top="0.78740157480314998" bottom="0.59055118110236204" header="0.31496062992126" footer="0.31496062992126"/>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9"/>
  <sheetViews>
    <sheetView showGridLines="0" zoomScaleNormal="100" workbookViewId="0">
      <selection activeCell="C46" sqref="C46"/>
    </sheetView>
  </sheetViews>
  <sheetFormatPr defaultRowHeight="12.75" x14ac:dyDescent="0.2"/>
  <cols>
    <col min="1" max="1" width="9.33203125" customWidth="1"/>
    <col min="13" max="13" width="1.83203125" customWidth="1"/>
  </cols>
  <sheetData>
    <row r="1" spans="1:13" s="38" customFormat="1" ht="15" x14ac:dyDescent="0.25">
      <c r="A1" s="36" t="s">
        <v>89</v>
      </c>
      <c r="B1" s="37"/>
      <c r="C1" s="37"/>
      <c r="D1" s="37"/>
    </row>
    <row r="2" spans="1:13" s="38" customFormat="1" ht="15" x14ac:dyDescent="0.25">
      <c r="A2" s="166" t="s">
        <v>38</v>
      </c>
      <c r="B2" s="37"/>
      <c r="C2" s="37"/>
      <c r="D2" s="37"/>
    </row>
    <row r="3" spans="1:13" s="38" customFormat="1" ht="3.75" customHeight="1" x14ac:dyDescent="0.25">
      <c r="A3" s="168"/>
      <c r="B3" s="37"/>
      <c r="C3" s="37"/>
      <c r="D3" s="37"/>
    </row>
    <row r="4" spans="1:13" s="38" customFormat="1" ht="15" x14ac:dyDescent="0.25">
      <c r="A4" s="36" t="s">
        <v>148</v>
      </c>
      <c r="B4" s="37"/>
      <c r="C4" s="37"/>
      <c r="D4" s="37"/>
    </row>
    <row r="5" spans="1:13" s="38" customFormat="1" ht="15" x14ac:dyDescent="0.25">
      <c r="A5" s="36" t="s">
        <v>149</v>
      </c>
      <c r="B5" s="37"/>
      <c r="C5" s="37"/>
      <c r="D5" s="37"/>
    </row>
    <row r="6" spans="1:13" s="38" customFormat="1" ht="3.75" customHeight="1" x14ac:dyDescent="0.25">
      <c r="A6" s="168"/>
      <c r="B6" s="37"/>
      <c r="C6" s="37"/>
      <c r="D6" s="37"/>
    </row>
    <row r="7" spans="1:13" s="38" customFormat="1" ht="15.75" customHeight="1" x14ac:dyDescent="0.25">
      <c r="A7" s="166" t="s">
        <v>123</v>
      </c>
      <c r="B7" s="37"/>
      <c r="C7" s="37"/>
      <c r="D7" s="37"/>
    </row>
    <row r="8" spans="1:13" ht="12.75" customHeight="1" x14ac:dyDescent="0.2"/>
    <row r="9" spans="1:13" x14ac:dyDescent="0.2">
      <c r="L9" s="118"/>
      <c r="M9" s="118"/>
    </row>
    <row r="38" spans="14:14" ht="15" x14ac:dyDescent="0.25">
      <c r="N38" s="101"/>
    </row>
    <row r="39" spans="14:14" ht="15" x14ac:dyDescent="0.25">
      <c r="N39" s="101"/>
    </row>
  </sheetData>
  <pageMargins left="0.23622047244094491" right="0.15748031496062992" top="0.74803149606299213" bottom="0.74803149606299213"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showGridLines="0" zoomScaleNormal="100" workbookViewId="0">
      <selection activeCell="E50" sqref="E50"/>
    </sheetView>
  </sheetViews>
  <sheetFormatPr defaultRowHeight="12.75" x14ac:dyDescent="0.2"/>
  <cols>
    <col min="12" max="12" width="4.83203125" customWidth="1"/>
  </cols>
  <sheetData>
    <row r="1" spans="1:4" s="38" customFormat="1" ht="15" x14ac:dyDescent="0.25">
      <c r="A1" s="36" t="s">
        <v>89</v>
      </c>
      <c r="B1" s="37"/>
      <c r="C1" s="37"/>
      <c r="D1" s="37"/>
    </row>
    <row r="2" spans="1:4" s="38" customFormat="1" ht="15" x14ac:dyDescent="0.25">
      <c r="A2" s="166" t="s">
        <v>38</v>
      </c>
      <c r="B2" s="37"/>
      <c r="C2" s="37"/>
      <c r="D2" s="37"/>
    </row>
    <row r="3" spans="1:4" s="38" customFormat="1" ht="3.75" customHeight="1" x14ac:dyDescent="0.25">
      <c r="A3" s="168"/>
      <c r="B3" s="37"/>
      <c r="C3" s="37"/>
      <c r="D3" s="37"/>
    </row>
    <row r="4" spans="1:4" s="38" customFormat="1" ht="15" x14ac:dyDescent="0.25">
      <c r="A4" s="36" t="s">
        <v>148</v>
      </c>
      <c r="B4" s="37"/>
      <c r="C4" s="37"/>
      <c r="D4" s="37"/>
    </row>
    <row r="5" spans="1:4" s="38" customFormat="1" ht="15" x14ac:dyDescent="0.25">
      <c r="A5" s="36" t="s">
        <v>149</v>
      </c>
      <c r="B5" s="37"/>
      <c r="C5" s="37"/>
      <c r="D5" s="37"/>
    </row>
    <row r="6" spans="1:4" s="38" customFormat="1" ht="3.75" customHeight="1" x14ac:dyDescent="0.25">
      <c r="A6" s="168"/>
      <c r="B6" s="37"/>
      <c r="C6" s="37"/>
      <c r="D6" s="37"/>
    </row>
    <row r="7" spans="1:4" s="38" customFormat="1" ht="15.75" customHeight="1" x14ac:dyDescent="0.25">
      <c r="A7" s="166" t="s">
        <v>123</v>
      </c>
      <c r="B7" s="37"/>
      <c r="C7" s="37"/>
      <c r="D7" s="37"/>
    </row>
  </sheetData>
  <pageMargins left="0.15748031496062992" right="0.15748031496062992" top="0.74803149606299213" bottom="0.74803149606299213"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8"/>
  <sheetViews>
    <sheetView showGridLines="0" zoomScaleNormal="100" workbookViewId="0">
      <selection activeCell="C34" sqref="C34"/>
    </sheetView>
  </sheetViews>
  <sheetFormatPr defaultColWidth="9.33203125" defaultRowHeight="12.75" x14ac:dyDescent="0.2"/>
  <cols>
    <col min="1" max="1" width="18.5" style="2" customWidth="1"/>
    <col min="2" max="2" width="11.83203125" style="2" customWidth="1"/>
    <col min="3" max="4" width="13.6640625" style="2" customWidth="1"/>
    <col min="5" max="5" width="11.83203125" style="2" customWidth="1"/>
    <col min="6" max="7" width="13.6640625" style="2" customWidth="1"/>
    <col min="8" max="8" width="11.83203125" style="2" customWidth="1"/>
    <col min="9" max="9" width="13.6640625" style="2" customWidth="1"/>
    <col min="10" max="10" width="13.6640625" style="6" customWidth="1"/>
    <col min="11" max="11" width="11.83203125" style="2" customWidth="1"/>
    <col min="12" max="12" width="13.6640625" style="2" customWidth="1"/>
    <col min="13" max="16384" width="9.33203125" style="2"/>
  </cols>
  <sheetData>
    <row r="1" spans="1:13" s="38" customFormat="1" ht="15" x14ac:dyDescent="0.25">
      <c r="A1" s="36" t="s">
        <v>89</v>
      </c>
      <c r="B1" s="37"/>
      <c r="C1" s="37"/>
      <c r="D1" s="37"/>
    </row>
    <row r="2" spans="1:13" s="38" customFormat="1" ht="15" x14ac:dyDescent="0.25">
      <c r="A2" s="166" t="s">
        <v>38</v>
      </c>
      <c r="B2" s="37"/>
      <c r="C2" s="37"/>
      <c r="D2" s="37"/>
    </row>
    <row r="3" spans="1:13" s="38" customFormat="1" ht="3.75" customHeight="1" x14ac:dyDescent="0.25">
      <c r="A3" s="168"/>
      <c r="B3" s="37"/>
      <c r="C3" s="37"/>
      <c r="D3" s="37"/>
    </row>
    <row r="4" spans="1:13" s="38" customFormat="1" ht="15" x14ac:dyDescent="0.25">
      <c r="A4" s="36" t="s">
        <v>148</v>
      </c>
      <c r="B4" s="37"/>
      <c r="C4" s="37"/>
      <c r="D4" s="37"/>
    </row>
    <row r="5" spans="1:13" s="38" customFormat="1" ht="15" x14ac:dyDescent="0.25">
      <c r="A5" s="36" t="s">
        <v>149</v>
      </c>
      <c r="B5" s="37"/>
      <c r="C5" s="37"/>
      <c r="D5" s="37"/>
    </row>
    <row r="6" spans="1:13" s="38" customFormat="1" ht="3.75" customHeight="1" x14ac:dyDescent="0.25">
      <c r="A6" s="168"/>
      <c r="B6" s="37"/>
      <c r="C6" s="37"/>
      <c r="D6" s="37"/>
    </row>
    <row r="7" spans="1:13" s="38" customFormat="1" ht="15.75" customHeight="1" x14ac:dyDescent="0.25">
      <c r="A7" s="166" t="s">
        <v>123</v>
      </c>
      <c r="B7" s="131"/>
      <c r="C7" s="37"/>
      <c r="D7" s="37"/>
    </row>
    <row r="8" spans="1:13" s="38" customFormat="1" ht="15.75" customHeight="1" x14ac:dyDescent="0.25">
      <c r="A8" s="39"/>
      <c r="B8" s="131"/>
      <c r="C8" s="37"/>
      <c r="D8" s="37"/>
    </row>
    <row r="9" spans="1:13" s="32" customFormat="1" ht="41.25" customHeight="1" thickBot="1" x14ac:dyDescent="0.25">
      <c r="A9" s="260" t="s">
        <v>161</v>
      </c>
      <c r="B9" s="260"/>
      <c r="C9" s="260"/>
      <c r="D9" s="260"/>
      <c r="E9" s="260"/>
      <c r="F9" s="260"/>
      <c r="G9" s="260"/>
      <c r="H9" s="260"/>
      <c r="I9" s="260"/>
      <c r="J9" s="260"/>
      <c r="K9" s="260"/>
      <c r="L9" s="260"/>
    </row>
    <row r="10" spans="1:13" ht="22.5" customHeight="1" x14ac:dyDescent="0.25">
      <c r="A10" s="119"/>
      <c r="B10" s="265" t="s">
        <v>0</v>
      </c>
      <c r="C10" s="265"/>
      <c r="D10" s="265"/>
      <c r="E10" s="265"/>
      <c r="F10" s="265"/>
      <c r="G10" s="265"/>
      <c r="H10" s="265"/>
      <c r="I10" s="265"/>
      <c r="J10" s="265"/>
      <c r="K10" s="261" t="s">
        <v>1</v>
      </c>
      <c r="L10" s="262"/>
    </row>
    <row r="11" spans="1:13" ht="23.25" customHeight="1" x14ac:dyDescent="0.25">
      <c r="A11" s="120"/>
      <c r="B11" s="266" t="s">
        <v>59</v>
      </c>
      <c r="C11" s="266"/>
      <c r="D11" s="266"/>
      <c r="E11" s="266" t="s">
        <v>75</v>
      </c>
      <c r="F11" s="266"/>
      <c r="G11" s="266"/>
      <c r="H11" s="266" t="s">
        <v>76</v>
      </c>
      <c r="I11" s="266"/>
      <c r="J11" s="266"/>
      <c r="K11" s="263"/>
      <c r="L11" s="264"/>
    </row>
    <row r="12" spans="1:13" ht="31.5" customHeight="1" x14ac:dyDescent="0.25">
      <c r="A12" s="121"/>
      <c r="B12" s="65" t="s">
        <v>125</v>
      </c>
      <c r="C12" s="65" t="s">
        <v>129</v>
      </c>
      <c r="D12" s="65" t="s">
        <v>145</v>
      </c>
      <c r="E12" s="65" t="s">
        <v>125</v>
      </c>
      <c r="F12" s="65" t="s">
        <v>129</v>
      </c>
      <c r="G12" s="65" t="s">
        <v>145</v>
      </c>
      <c r="H12" s="65" t="s">
        <v>125</v>
      </c>
      <c r="I12" s="65" t="s">
        <v>129</v>
      </c>
      <c r="J12" s="65" t="s">
        <v>145</v>
      </c>
      <c r="K12" s="65" t="s">
        <v>127</v>
      </c>
      <c r="L12" s="66" t="s">
        <v>129</v>
      </c>
    </row>
    <row r="13" spans="1:13" ht="25.5" customHeight="1" x14ac:dyDescent="0.25">
      <c r="A13" s="197" t="s">
        <v>179</v>
      </c>
      <c r="B13" s="125"/>
      <c r="C13" s="125"/>
      <c r="D13" s="199"/>
      <c r="E13" s="123"/>
      <c r="F13" s="125"/>
      <c r="G13" s="199"/>
      <c r="H13" s="185"/>
      <c r="I13" s="125"/>
      <c r="J13" s="199"/>
      <c r="K13" s="161"/>
      <c r="L13" s="161"/>
      <c r="M13" s="3"/>
    </row>
    <row r="14" spans="1:13" s="5" customFormat="1" ht="17.25" customHeight="1" x14ac:dyDescent="0.25">
      <c r="A14" s="68" t="s">
        <v>2</v>
      </c>
      <c r="B14" s="159">
        <f t="shared" ref="B14:L14" si="0">SUM(B15:B16)</f>
        <v>478</v>
      </c>
      <c r="C14" s="125">
        <f t="shared" si="0"/>
        <v>385150</v>
      </c>
      <c r="D14" s="64">
        <f t="shared" si="0"/>
        <v>1281478</v>
      </c>
      <c r="E14" s="122">
        <f t="shared" si="0"/>
        <v>423</v>
      </c>
      <c r="F14" s="125">
        <f t="shared" si="0"/>
        <v>355852</v>
      </c>
      <c r="G14" s="64">
        <f t="shared" si="0"/>
        <v>1186292</v>
      </c>
      <c r="H14" s="190">
        <f t="shared" si="0"/>
        <v>55</v>
      </c>
      <c r="I14" s="125">
        <f t="shared" si="0"/>
        <v>29298</v>
      </c>
      <c r="J14" s="64">
        <f t="shared" si="0"/>
        <v>95186</v>
      </c>
      <c r="K14" s="63">
        <f t="shared" si="0"/>
        <v>2945</v>
      </c>
      <c r="L14" s="64">
        <f t="shared" si="0"/>
        <v>224278</v>
      </c>
      <c r="M14" s="154"/>
    </row>
    <row r="15" spans="1:13" ht="15" customHeight="1" x14ac:dyDescent="0.25">
      <c r="A15" s="69" t="s">
        <v>77</v>
      </c>
      <c r="B15" s="160">
        <f t="shared" ref="B15:B16" si="1">SUM(E15,H15)</f>
        <v>317</v>
      </c>
      <c r="C15" s="126">
        <f>SUM(F15,I15)</f>
        <v>89436</v>
      </c>
      <c r="D15" s="161">
        <f>SUM(G15,J15)</f>
        <v>283083</v>
      </c>
      <c r="E15" s="124">
        <v>275</v>
      </c>
      <c r="F15" s="126">
        <v>80295</v>
      </c>
      <c r="G15" s="161">
        <v>254328</v>
      </c>
      <c r="H15" s="191">
        <v>42</v>
      </c>
      <c r="I15" s="126">
        <v>9141</v>
      </c>
      <c r="J15" s="161">
        <v>28755</v>
      </c>
      <c r="K15" s="127">
        <v>638</v>
      </c>
      <c r="L15" s="161">
        <v>64536</v>
      </c>
      <c r="M15" s="3"/>
    </row>
    <row r="16" spans="1:13" ht="15" customHeight="1" x14ac:dyDescent="0.25">
      <c r="A16" s="69" t="s">
        <v>78</v>
      </c>
      <c r="B16" s="160">
        <f t="shared" si="1"/>
        <v>161</v>
      </c>
      <c r="C16" s="126">
        <f t="shared" ref="C16" si="2">SUM(F16,I16)</f>
        <v>295714</v>
      </c>
      <c r="D16" s="161">
        <f>SUM(G16,J16)</f>
        <v>998395</v>
      </c>
      <c r="E16" s="124">
        <v>148</v>
      </c>
      <c r="F16" s="126">
        <v>275557</v>
      </c>
      <c r="G16" s="161">
        <v>931964</v>
      </c>
      <c r="H16" s="191">
        <v>13</v>
      </c>
      <c r="I16" s="126">
        <v>20157</v>
      </c>
      <c r="J16" s="161">
        <v>66431</v>
      </c>
      <c r="K16" s="127">
        <v>2307</v>
      </c>
      <c r="L16" s="161">
        <v>159742</v>
      </c>
      <c r="M16" s="3"/>
    </row>
    <row r="17" spans="1:13" ht="25.5" customHeight="1" x14ac:dyDescent="0.25">
      <c r="A17" s="198" t="s">
        <v>191</v>
      </c>
      <c r="B17" s="125"/>
      <c r="C17" s="125"/>
      <c r="D17" s="200"/>
      <c r="E17" s="123"/>
      <c r="F17" s="125"/>
      <c r="G17" s="200"/>
      <c r="H17" s="185"/>
      <c r="I17" s="125"/>
      <c r="J17" s="200"/>
      <c r="K17" s="161"/>
      <c r="L17" s="161"/>
      <c r="M17" s="3"/>
    </row>
    <row r="18" spans="1:13" s="5" customFormat="1" ht="17.25" customHeight="1" x14ac:dyDescent="0.25">
      <c r="A18" s="68" t="s">
        <v>2</v>
      </c>
      <c r="B18" s="159">
        <f>SUM(B19:B20)</f>
        <v>641</v>
      </c>
      <c r="C18" s="125">
        <f>SUM(C19:C20)</f>
        <v>513835</v>
      </c>
      <c r="D18" s="64">
        <f>SUM(D19:D20)</f>
        <v>1791071</v>
      </c>
      <c r="E18" s="122">
        <f t="shared" ref="E18:L18" si="3">SUM(E19:E20)</f>
        <v>589</v>
      </c>
      <c r="F18" s="125">
        <f>SUM(F19:F20)</f>
        <v>481357</v>
      </c>
      <c r="G18" s="64">
        <f t="shared" si="3"/>
        <v>1676051</v>
      </c>
      <c r="H18" s="190">
        <f t="shared" si="3"/>
        <v>52</v>
      </c>
      <c r="I18" s="125">
        <f t="shared" si="3"/>
        <v>32478</v>
      </c>
      <c r="J18" s="64">
        <f t="shared" si="3"/>
        <v>115020</v>
      </c>
      <c r="K18" s="63">
        <f t="shared" si="3"/>
        <v>3934</v>
      </c>
      <c r="L18" s="64">
        <f t="shared" si="3"/>
        <v>294082</v>
      </c>
      <c r="M18" s="154"/>
    </row>
    <row r="19" spans="1:13" ht="15" customHeight="1" x14ac:dyDescent="0.25">
      <c r="A19" s="69" t="s">
        <v>77</v>
      </c>
      <c r="B19" s="160">
        <v>434</v>
      </c>
      <c r="C19" s="126">
        <f>SUM(F19,I19)</f>
        <v>133626</v>
      </c>
      <c r="D19" s="161">
        <f>SUM(G19,J19)</f>
        <v>420358</v>
      </c>
      <c r="E19" s="124">
        <v>391</v>
      </c>
      <c r="F19" s="126">
        <v>123930</v>
      </c>
      <c r="G19" s="161">
        <v>390583</v>
      </c>
      <c r="H19" s="191">
        <v>43</v>
      </c>
      <c r="I19" s="126">
        <v>9696</v>
      </c>
      <c r="J19" s="161">
        <v>29775</v>
      </c>
      <c r="K19" s="127">
        <v>965</v>
      </c>
      <c r="L19" s="161">
        <v>99105</v>
      </c>
      <c r="M19" s="3"/>
    </row>
    <row r="20" spans="1:13" ht="15" customHeight="1" x14ac:dyDescent="0.25">
      <c r="A20" s="69" t="s">
        <v>78</v>
      </c>
      <c r="B20" s="160">
        <v>207</v>
      </c>
      <c r="C20" s="126">
        <f t="shared" ref="C20" si="4">SUM(F20,I20)</f>
        <v>380209</v>
      </c>
      <c r="D20" s="161">
        <f>SUM(G20,J20)</f>
        <v>1370713</v>
      </c>
      <c r="E20" s="124">
        <v>198</v>
      </c>
      <c r="F20" s="126">
        <v>357427</v>
      </c>
      <c r="G20" s="161">
        <v>1285468</v>
      </c>
      <c r="H20" s="191">
        <v>9</v>
      </c>
      <c r="I20" s="126">
        <v>22782</v>
      </c>
      <c r="J20" s="161">
        <v>85245</v>
      </c>
      <c r="K20" s="127">
        <v>2969</v>
      </c>
      <c r="L20" s="161">
        <v>194977</v>
      </c>
      <c r="M20" s="3"/>
    </row>
    <row r="21" spans="1:13" ht="6" customHeight="1" x14ac:dyDescent="0.25">
      <c r="A21" s="69"/>
      <c r="B21" s="211"/>
      <c r="C21" s="210"/>
      <c r="D21" s="213"/>
      <c r="E21" s="214"/>
      <c r="F21" s="210"/>
      <c r="G21" s="210"/>
      <c r="H21" s="214"/>
      <c r="I21" s="210"/>
      <c r="J21" s="210"/>
      <c r="K21" s="212"/>
      <c r="L21" s="210"/>
      <c r="M21" s="3"/>
    </row>
    <row r="22" spans="1:13" x14ac:dyDescent="0.2">
      <c r="B22" s="1"/>
      <c r="C22" s="3"/>
      <c r="D22" s="3"/>
      <c r="E22" s="3"/>
      <c r="F22" s="3"/>
      <c r="G22" s="3"/>
      <c r="H22" s="20"/>
      <c r="I22" s="3"/>
      <c r="J22" s="128"/>
      <c r="K22" s="129"/>
      <c r="L22" s="3"/>
    </row>
    <row r="23" spans="1:13" x14ac:dyDescent="0.2">
      <c r="C23" s="3"/>
      <c r="D23" s="3"/>
      <c r="E23" s="3"/>
      <c r="F23" s="3"/>
      <c r="G23" s="3"/>
      <c r="H23" s="3"/>
      <c r="I23" s="3"/>
      <c r="J23" s="128"/>
      <c r="K23" s="3"/>
      <c r="L23" s="130" t="s">
        <v>88</v>
      </c>
    </row>
    <row r="25" spans="1:13" x14ac:dyDescent="0.2">
      <c r="B25" s="215"/>
      <c r="C25" s="215"/>
      <c r="D25" s="215"/>
      <c r="E25" s="215"/>
      <c r="F25" s="215"/>
      <c r="G25" s="215"/>
      <c r="H25" s="215"/>
      <c r="I25" s="146"/>
      <c r="J25" s="146"/>
      <c r="K25" s="146"/>
      <c r="L25" s="146"/>
    </row>
    <row r="26" spans="1:13" x14ac:dyDescent="0.2">
      <c r="B26" s="216"/>
      <c r="C26" s="216"/>
      <c r="D26" s="216"/>
      <c r="E26" s="216"/>
      <c r="F26" s="216"/>
      <c r="G26" s="216"/>
      <c r="H26" s="216"/>
      <c r="I26" s="216"/>
      <c r="J26" s="216"/>
      <c r="K26" s="216"/>
      <c r="L26" s="216"/>
    </row>
    <row r="28" spans="1:13" x14ac:dyDescent="0.2">
      <c r="B28" s="216"/>
      <c r="C28" s="216"/>
      <c r="D28" s="216"/>
      <c r="E28" s="216"/>
      <c r="F28" s="216"/>
      <c r="G28" s="216"/>
      <c r="H28" s="216"/>
      <c r="I28" s="216"/>
      <c r="J28" s="216"/>
      <c r="K28" s="216"/>
      <c r="L28" s="216"/>
    </row>
  </sheetData>
  <mergeCells count="6">
    <mergeCell ref="A9:L9"/>
    <mergeCell ref="K10:L11"/>
    <mergeCell ref="B10:J10"/>
    <mergeCell ref="B11:D11"/>
    <mergeCell ref="E11:G11"/>
    <mergeCell ref="H11:J11"/>
  </mergeCells>
  <printOptions horizontalCentered="1"/>
  <pageMargins left="0.39370078740157499" right="0.39370078740157499" top="0.78740157480314998" bottom="0.23622047244094499" header="0.511811023622047" footer="0.196850393700787"/>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showGridLines="0" zoomScaleNormal="100" workbookViewId="0">
      <selection activeCell="A38" sqref="A38"/>
    </sheetView>
  </sheetViews>
  <sheetFormatPr defaultColWidth="9.33203125" defaultRowHeight="12.75" x14ac:dyDescent="0.2"/>
  <cols>
    <col min="1" max="1" width="40.1640625" style="2" customWidth="1"/>
    <col min="2" max="2" width="11.83203125" style="2" customWidth="1"/>
    <col min="3" max="3" width="13.83203125" style="2" customWidth="1"/>
    <col min="4" max="4" width="14.6640625" style="2" bestFit="1" customWidth="1"/>
    <col min="5" max="5" width="12" style="2" customWidth="1"/>
    <col min="6" max="6" width="13.83203125" style="2" customWidth="1"/>
    <col min="7" max="7" width="15.1640625" style="2" bestFit="1" customWidth="1"/>
    <col min="8" max="8" width="11.83203125" style="2" customWidth="1"/>
    <col min="9" max="9" width="13.83203125" style="2" customWidth="1"/>
    <col min="10" max="10" width="13.83203125" style="6" customWidth="1"/>
    <col min="11" max="16384" width="9.33203125" style="2"/>
  </cols>
  <sheetData>
    <row r="1" spans="1:11" s="38" customFormat="1" ht="15" x14ac:dyDescent="0.25">
      <c r="A1" s="36" t="s">
        <v>89</v>
      </c>
      <c r="B1" s="37"/>
      <c r="C1" s="37"/>
      <c r="D1" s="37"/>
    </row>
    <row r="2" spans="1:11" s="38" customFormat="1" ht="15" x14ac:dyDescent="0.25">
      <c r="A2" s="166" t="s">
        <v>38</v>
      </c>
      <c r="B2" s="37"/>
      <c r="C2" s="37"/>
      <c r="D2" s="37"/>
    </row>
    <row r="3" spans="1:11" s="38" customFormat="1" ht="3.75" customHeight="1" x14ac:dyDescent="0.25">
      <c r="A3" s="168"/>
      <c r="B3" s="37"/>
      <c r="C3" s="37"/>
      <c r="D3" s="37"/>
    </row>
    <row r="4" spans="1:11" s="38" customFormat="1" ht="15" x14ac:dyDescent="0.25">
      <c r="A4" s="36" t="s">
        <v>148</v>
      </c>
      <c r="B4" s="37"/>
      <c r="C4" s="37"/>
      <c r="D4" s="37"/>
    </row>
    <row r="5" spans="1:11" s="38" customFormat="1" ht="15" x14ac:dyDescent="0.25">
      <c r="A5" s="36" t="s">
        <v>149</v>
      </c>
      <c r="B5" s="37"/>
      <c r="C5" s="37"/>
      <c r="D5" s="37"/>
    </row>
    <row r="6" spans="1:11" s="38" customFormat="1" ht="3.75" customHeight="1" x14ac:dyDescent="0.25">
      <c r="A6" s="168"/>
      <c r="B6" s="37"/>
      <c r="C6" s="37"/>
      <c r="D6" s="37"/>
    </row>
    <row r="7" spans="1:11" s="38" customFormat="1" ht="15.75" customHeight="1" x14ac:dyDescent="0.25">
      <c r="A7" s="166" t="s">
        <v>123</v>
      </c>
      <c r="B7" s="37"/>
      <c r="C7" s="37"/>
      <c r="D7" s="37"/>
    </row>
    <row r="8" spans="1:11" s="38" customFormat="1" ht="15.75" customHeight="1" x14ac:dyDescent="0.25">
      <c r="A8" s="39"/>
      <c r="B8" s="37"/>
      <c r="C8" s="37"/>
      <c r="D8" s="37"/>
    </row>
    <row r="9" spans="1:11" s="32" customFormat="1" ht="42.75" customHeight="1" thickBot="1" x14ac:dyDescent="0.25">
      <c r="A9" s="267" t="s">
        <v>192</v>
      </c>
      <c r="B9" s="267"/>
      <c r="C9" s="267"/>
      <c r="D9" s="267"/>
      <c r="E9" s="267"/>
      <c r="F9" s="267"/>
      <c r="G9" s="267"/>
      <c r="H9" s="267"/>
      <c r="I9" s="267"/>
      <c r="J9" s="267"/>
    </row>
    <row r="10" spans="1:11" ht="22.5" customHeight="1" x14ac:dyDescent="0.25">
      <c r="A10" s="48"/>
      <c r="B10" s="253" t="s">
        <v>2</v>
      </c>
      <c r="C10" s="254"/>
      <c r="D10" s="259"/>
      <c r="E10" s="253" t="s">
        <v>5</v>
      </c>
      <c r="F10" s="254"/>
      <c r="G10" s="259"/>
      <c r="H10" s="253" t="s">
        <v>28</v>
      </c>
      <c r="I10" s="254"/>
      <c r="J10" s="254"/>
    </row>
    <row r="11" spans="1:11" ht="36.75" customHeight="1" x14ac:dyDescent="0.25">
      <c r="A11" s="49"/>
      <c r="B11" s="57" t="s">
        <v>125</v>
      </c>
      <c r="C11" s="57" t="s">
        <v>130</v>
      </c>
      <c r="D11" s="65" t="s">
        <v>145</v>
      </c>
      <c r="E11" s="57" t="s">
        <v>125</v>
      </c>
      <c r="F11" s="57" t="s">
        <v>130</v>
      </c>
      <c r="G11" s="65" t="s">
        <v>145</v>
      </c>
      <c r="H11" s="57" t="s">
        <v>125</v>
      </c>
      <c r="I11" s="57" t="s">
        <v>130</v>
      </c>
      <c r="J11" s="66" t="s">
        <v>145</v>
      </c>
    </row>
    <row r="12" spans="1:11" ht="25.5" customHeight="1" x14ac:dyDescent="0.25">
      <c r="A12" s="58" t="s">
        <v>2</v>
      </c>
      <c r="B12" s="219">
        <f t="shared" ref="B12:J12" si="0">SUM(B13,B17)</f>
        <v>641</v>
      </c>
      <c r="C12" s="42">
        <f t="shared" si="0"/>
        <v>513835</v>
      </c>
      <c r="D12" s="42">
        <f t="shared" si="0"/>
        <v>1791071</v>
      </c>
      <c r="E12" s="219">
        <f>SUM(E13,E17)</f>
        <v>589</v>
      </c>
      <c r="F12" s="42">
        <f>SUM(F13,F17)</f>
        <v>481357</v>
      </c>
      <c r="G12" s="42">
        <f t="shared" si="0"/>
        <v>1676051</v>
      </c>
      <c r="H12" s="148">
        <f>SUM(H13,H17)</f>
        <v>52</v>
      </c>
      <c r="I12" s="42">
        <f t="shared" si="0"/>
        <v>32478</v>
      </c>
      <c r="J12" s="42">
        <f t="shared" si="0"/>
        <v>115020</v>
      </c>
      <c r="K12" s="3"/>
    </row>
    <row r="13" spans="1:11" ht="22.5" customHeight="1" x14ac:dyDescent="0.25">
      <c r="A13" s="70" t="s">
        <v>8</v>
      </c>
      <c r="B13" s="52">
        <f>SUM(B14:B16)</f>
        <v>602</v>
      </c>
      <c r="C13" s="41">
        <f t="shared" ref="C13:J13" si="1">SUM(C14:C16)</f>
        <v>414455</v>
      </c>
      <c r="D13" s="41">
        <f t="shared" si="1"/>
        <v>1343963</v>
      </c>
      <c r="E13" s="52">
        <f>SUM(E14:E16)</f>
        <v>558</v>
      </c>
      <c r="F13" s="41">
        <f>SUM(F14:F16)</f>
        <v>404669</v>
      </c>
      <c r="G13" s="41">
        <f t="shared" si="1"/>
        <v>1313918</v>
      </c>
      <c r="H13" s="102">
        <f>SUM(H14:H16)</f>
        <v>44</v>
      </c>
      <c r="I13" s="41">
        <f>SUM(I14:I16)</f>
        <v>9786</v>
      </c>
      <c r="J13" s="41">
        <f t="shared" si="1"/>
        <v>30045</v>
      </c>
    </row>
    <row r="14" spans="1:11" ht="15" customHeight="1" x14ac:dyDescent="0.25">
      <c r="A14" s="71" t="s">
        <v>9</v>
      </c>
      <c r="B14" s="52">
        <f>SUM(E14,H14)</f>
        <v>248</v>
      </c>
      <c r="C14" s="41">
        <f>SUM(F14,I14)</f>
        <v>57599</v>
      </c>
      <c r="D14" s="135">
        <f>SUM(G14,J14)</f>
        <v>182883</v>
      </c>
      <c r="E14" s="220">
        <v>224</v>
      </c>
      <c r="F14" s="220">
        <v>54803</v>
      </c>
      <c r="G14" s="221">
        <v>174883</v>
      </c>
      <c r="H14" s="186">
        <v>24</v>
      </c>
      <c r="I14" s="220">
        <v>2796</v>
      </c>
      <c r="J14" s="220">
        <v>8000</v>
      </c>
    </row>
    <row r="15" spans="1:11" ht="15" customHeight="1" x14ac:dyDescent="0.25">
      <c r="A15" s="71" t="s">
        <v>10</v>
      </c>
      <c r="B15" s="52">
        <f t="shared" ref="B15:B16" si="2">SUM(E15,H15)</f>
        <v>57</v>
      </c>
      <c r="C15" s="41">
        <f t="shared" ref="C15:C16" si="3">SUM(F15,I15)</f>
        <v>15499</v>
      </c>
      <c r="D15" s="135">
        <f t="shared" ref="D15:D16" si="4">SUM(G15,J15)</f>
        <v>48940</v>
      </c>
      <c r="E15" s="220">
        <v>48</v>
      </c>
      <c r="F15" s="220">
        <v>13738</v>
      </c>
      <c r="G15" s="221">
        <v>43711</v>
      </c>
      <c r="H15" s="186">
        <v>9</v>
      </c>
      <c r="I15" s="220">
        <v>1761</v>
      </c>
      <c r="J15" s="220">
        <v>5229</v>
      </c>
    </row>
    <row r="16" spans="1:11" ht="15" customHeight="1" x14ac:dyDescent="0.25">
      <c r="A16" s="71" t="s">
        <v>29</v>
      </c>
      <c r="B16" s="52">
        <f t="shared" si="2"/>
        <v>297</v>
      </c>
      <c r="C16" s="41">
        <f t="shared" si="3"/>
        <v>341357</v>
      </c>
      <c r="D16" s="135">
        <f t="shared" si="4"/>
        <v>1112140</v>
      </c>
      <c r="E16" s="220">
        <v>286</v>
      </c>
      <c r="F16" s="220">
        <v>336128</v>
      </c>
      <c r="G16" s="221">
        <v>1095324</v>
      </c>
      <c r="H16" s="186">
        <v>11</v>
      </c>
      <c r="I16" s="220">
        <v>5229</v>
      </c>
      <c r="J16" s="220">
        <v>16816</v>
      </c>
    </row>
    <row r="17" spans="1:10" ht="22.5" customHeight="1" x14ac:dyDescent="0.25">
      <c r="A17" s="70" t="s">
        <v>12</v>
      </c>
      <c r="B17" s="52">
        <f>SUM(E17,H17)</f>
        <v>39</v>
      </c>
      <c r="C17" s="41">
        <f>SUM(F17,I17)</f>
        <v>99380</v>
      </c>
      <c r="D17" s="41">
        <f>SUM(G17,J17)</f>
        <v>447108</v>
      </c>
      <c r="E17" s="52">
        <f>SUM(E18:E29)</f>
        <v>31</v>
      </c>
      <c r="F17" s="41">
        <f t="shared" ref="F17:J17" si="5">SUM(F18:F29)</f>
        <v>76688</v>
      </c>
      <c r="G17" s="41">
        <f t="shared" si="5"/>
        <v>362133</v>
      </c>
      <c r="H17" s="102">
        <f>SUM(H18:H29)</f>
        <v>8</v>
      </c>
      <c r="I17" s="41">
        <f t="shared" si="5"/>
        <v>22692</v>
      </c>
      <c r="J17" s="41">
        <f t="shared" si="5"/>
        <v>84975</v>
      </c>
    </row>
    <row r="18" spans="1:10" ht="15" customHeight="1" x14ac:dyDescent="0.25">
      <c r="A18" s="71" t="s">
        <v>153</v>
      </c>
      <c r="B18" s="52">
        <f t="shared" ref="B18" si="6">SUM(E18,H18)</f>
        <v>1</v>
      </c>
      <c r="C18" s="41">
        <f t="shared" ref="C18" si="7">SUM(F18,I18)</f>
        <v>394</v>
      </c>
      <c r="D18" s="135">
        <f t="shared" ref="D18" si="8">SUM(G18,J18)</f>
        <v>1309</v>
      </c>
      <c r="E18" s="220">
        <v>1</v>
      </c>
      <c r="F18" s="222">
        <v>394</v>
      </c>
      <c r="G18" s="223">
        <v>1309</v>
      </c>
      <c r="H18" s="186" t="s">
        <v>7</v>
      </c>
      <c r="I18" s="126" t="s">
        <v>7</v>
      </c>
      <c r="J18" s="126" t="s">
        <v>7</v>
      </c>
    </row>
    <row r="19" spans="1:10" ht="15" customHeight="1" x14ac:dyDescent="0.25">
      <c r="A19" s="71" t="s">
        <v>13</v>
      </c>
      <c r="B19" s="52">
        <f t="shared" ref="B19:B29" si="9">SUM(E19,H19)</f>
        <v>7</v>
      </c>
      <c r="C19" s="41">
        <f t="shared" ref="C19:C29" si="10">SUM(F19,I19)</f>
        <v>36003</v>
      </c>
      <c r="D19" s="135">
        <f t="shared" ref="D19:D29" si="11">SUM(G19,J19)</f>
        <v>132124</v>
      </c>
      <c r="E19" s="220">
        <v>4</v>
      </c>
      <c r="F19" s="222">
        <v>19266</v>
      </c>
      <c r="G19" s="223">
        <v>70976</v>
      </c>
      <c r="H19" s="186">
        <v>3</v>
      </c>
      <c r="I19" s="126">
        <v>16737</v>
      </c>
      <c r="J19" s="126">
        <v>61148</v>
      </c>
    </row>
    <row r="20" spans="1:10" ht="15" customHeight="1" x14ac:dyDescent="0.25">
      <c r="A20" s="71" t="s">
        <v>14</v>
      </c>
      <c r="B20" s="132">
        <f t="shared" si="9"/>
        <v>6</v>
      </c>
      <c r="C20" s="136">
        <f t="shared" si="10"/>
        <v>21534</v>
      </c>
      <c r="D20" s="137">
        <f>SUM(G20,J20)</f>
        <v>122311</v>
      </c>
      <c r="E20" s="220">
        <v>5</v>
      </c>
      <c r="F20" s="222">
        <v>21469</v>
      </c>
      <c r="G20" s="223">
        <v>122006</v>
      </c>
      <c r="H20" s="186">
        <v>1</v>
      </c>
      <c r="I20" s="224">
        <v>65</v>
      </c>
      <c r="J20" s="224">
        <v>305</v>
      </c>
    </row>
    <row r="21" spans="1:10" ht="15" customHeight="1" x14ac:dyDescent="0.25">
      <c r="A21" s="71" t="s">
        <v>15</v>
      </c>
      <c r="B21" s="52">
        <f t="shared" si="9"/>
        <v>9</v>
      </c>
      <c r="C21" s="41">
        <f t="shared" si="10"/>
        <v>23673</v>
      </c>
      <c r="D21" s="135">
        <f t="shared" si="11"/>
        <v>95020</v>
      </c>
      <c r="E21" s="220">
        <v>9</v>
      </c>
      <c r="F21" s="222">
        <v>23673</v>
      </c>
      <c r="G21" s="223">
        <v>95020</v>
      </c>
      <c r="H21" s="186" t="s">
        <v>7</v>
      </c>
      <c r="I21" s="222" t="s">
        <v>7</v>
      </c>
      <c r="J21" s="222" t="s">
        <v>7</v>
      </c>
    </row>
    <row r="22" spans="1:10" ht="15" customHeight="1" x14ac:dyDescent="0.25">
      <c r="A22" s="71" t="s">
        <v>30</v>
      </c>
      <c r="B22" s="52">
        <f t="shared" si="9"/>
        <v>6</v>
      </c>
      <c r="C22" s="41">
        <f t="shared" si="10"/>
        <v>7480</v>
      </c>
      <c r="D22" s="135">
        <f t="shared" si="11"/>
        <v>58868</v>
      </c>
      <c r="E22" s="220">
        <v>5</v>
      </c>
      <c r="F22" s="222">
        <v>6679</v>
      </c>
      <c r="G22" s="223">
        <v>52729</v>
      </c>
      <c r="H22" s="186">
        <v>1</v>
      </c>
      <c r="I22" s="222">
        <v>801</v>
      </c>
      <c r="J22" s="222">
        <v>6139</v>
      </c>
    </row>
    <row r="23" spans="1:10" ht="15" customHeight="1" x14ac:dyDescent="0.25">
      <c r="A23" s="71" t="s">
        <v>182</v>
      </c>
      <c r="B23" s="52">
        <f t="shared" si="9"/>
        <v>1</v>
      </c>
      <c r="C23" s="41">
        <f t="shared" si="10"/>
        <v>326</v>
      </c>
      <c r="D23" s="135">
        <f t="shared" si="11"/>
        <v>1920</v>
      </c>
      <c r="E23" s="220">
        <v>1</v>
      </c>
      <c r="F23" s="126">
        <v>326</v>
      </c>
      <c r="G23" s="225">
        <v>1920</v>
      </c>
      <c r="H23" s="186" t="s">
        <v>7</v>
      </c>
      <c r="I23" s="222" t="s">
        <v>7</v>
      </c>
      <c r="J23" s="222" t="s">
        <v>7</v>
      </c>
    </row>
    <row r="24" spans="1:10" ht="27" customHeight="1" x14ac:dyDescent="0.2">
      <c r="A24" s="72" t="s">
        <v>83</v>
      </c>
      <c r="B24" s="132">
        <f t="shared" si="9"/>
        <v>1</v>
      </c>
      <c r="C24" s="136">
        <f t="shared" si="10"/>
        <v>1585</v>
      </c>
      <c r="D24" s="137">
        <f t="shared" si="11"/>
        <v>6041</v>
      </c>
      <c r="E24" s="220">
        <v>1</v>
      </c>
      <c r="F24" s="224">
        <v>1585</v>
      </c>
      <c r="G24" s="226">
        <v>6041</v>
      </c>
      <c r="H24" s="186" t="s">
        <v>7</v>
      </c>
      <c r="I24" s="222" t="s">
        <v>7</v>
      </c>
      <c r="J24" s="222" t="s">
        <v>7</v>
      </c>
    </row>
    <row r="25" spans="1:10" ht="30" x14ac:dyDescent="0.2">
      <c r="A25" s="72" t="s">
        <v>195</v>
      </c>
      <c r="B25" s="132">
        <f t="shared" ref="B25" si="12">SUM(E25,H25)</f>
        <v>1</v>
      </c>
      <c r="C25" s="136">
        <f t="shared" ref="C25" si="13">SUM(F25,I25)</f>
        <v>325</v>
      </c>
      <c r="D25" s="137">
        <f t="shared" ref="D25" si="14">SUM(G25,J25)</f>
        <v>973</v>
      </c>
      <c r="E25" s="220" t="s">
        <v>7</v>
      </c>
      <c r="F25" s="224" t="s">
        <v>7</v>
      </c>
      <c r="G25" s="226" t="s">
        <v>7</v>
      </c>
      <c r="H25" s="186">
        <v>1</v>
      </c>
      <c r="I25" s="222">
        <v>325</v>
      </c>
      <c r="J25" s="222">
        <v>973</v>
      </c>
    </row>
    <row r="26" spans="1:10" ht="15" x14ac:dyDescent="0.25">
      <c r="A26" s="71" t="s">
        <v>180</v>
      </c>
      <c r="B26" s="132">
        <f t="shared" si="9"/>
        <v>2</v>
      </c>
      <c r="C26" s="136">
        <f t="shared" si="10"/>
        <v>5692</v>
      </c>
      <c r="D26" s="137">
        <f t="shared" si="11"/>
        <v>20676</v>
      </c>
      <c r="E26" s="220">
        <v>1</v>
      </c>
      <c r="F26" s="222">
        <v>2016</v>
      </c>
      <c r="G26" s="223">
        <v>7350</v>
      </c>
      <c r="H26" s="186">
        <v>1</v>
      </c>
      <c r="I26" s="222">
        <v>3676</v>
      </c>
      <c r="J26" s="222">
        <v>13326</v>
      </c>
    </row>
    <row r="27" spans="1:10" ht="15" x14ac:dyDescent="0.25">
      <c r="A27" s="71" t="s">
        <v>181</v>
      </c>
      <c r="B27" s="132">
        <f t="shared" ref="B27" si="15">SUM(E27,H27)</f>
        <v>1</v>
      </c>
      <c r="C27" s="136">
        <f t="shared" ref="C27" si="16">SUM(F27,I27)</f>
        <v>672</v>
      </c>
      <c r="D27" s="137">
        <f t="shared" ref="D27" si="17">SUM(G27,J27)</f>
        <v>2249</v>
      </c>
      <c r="E27" s="220">
        <v>1</v>
      </c>
      <c r="F27" s="222">
        <v>672</v>
      </c>
      <c r="G27" s="223">
        <v>2249</v>
      </c>
      <c r="H27" s="186" t="s">
        <v>7</v>
      </c>
      <c r="I27" s="222" t="s">
        <v>7</v>
      </c>
      <c r="J27" s="222" t="s">
        <v>7</v>
      </c>
    </row>
    <row r="28" spans="1:10" ht="15" customHeight="1" x14ac:dyDescent="0.25">
      <c r="A28" s="71" t="s">
        <v>183</v>
      </c>
      <c r="B28" s="132">
        <f t="shared" ref="B28" si="18">SUM(E28,H28)</f>
        <v>1</v>
      </c>
      <c r="C28" s="136">
        <f t="shared" ref="C28" si="19">SUM(F28,I28)</f>
        <v>48</v>
      </c>
      <c r="D28" s="137">
        <f t="shared" ref="D28" si="20">SUM(G28,J28)</f>
        <v>133</v>
      </c>
      <c r="E28" s="220">
        <v>1</v>
      </c>
      <c r="F28" s="222">
        <v>48</v>
      </c>
      <c r="G28" s="223">
        <v>133</v>
      </c>
      <c r="H28" s="186" t="s">
        <v>7</v>
      </c>
      <c r="I28" s="222" t="s">
        <v>7</v>
      </c>
      <c r="J28" s="222" t="s">
        <v>7</v>
      </c>
    </row>
    <row r="29" spans="1:10" ht="27" customHeight="1" x14ac:dyDescent="0.2">
      <c r="A29" s="72" t="s">
        <v>55</v>
      </c>
      <c r="B29" s="132">
        <f t="shared" si="9"/>
        <v>3</v>
      </c>
      <c r="C29" s="136">
        <f t="shared" si="10"/>
        <v>1648</v>
      </c>
      <c r="D29" s="137">
        <f t="shared" si="11"/>
        <v>5484</v>
      </c>
      <c r="E29" s="220">
        <v>2</v>
      </c>
      <c r="F29" s="222">
        <v>560</v>
      </c>
      <c r="G29" s="223">
        <v>2400</v>
      </c>
      <c r="H29" s="186">
        <v>1</v>
      </c>
      <c r="I29" s="224">
        <v>1088</v>
      </c>
      <c r="J29" s="224">
        <v>3084</v>
      </c>
    </row>
    <row r="30" spans="1:10" ht="6" customHeight="1" x14ac:dyDescent="0.2">
      <c r="A30" s="72"/>
      <c r="B30" s="132"/>
      <c r="C30" s="136"/>
      <c r="D30" s="137"/>
      <c r="E30" s="136"/>
      <c r="F30" s="136"/>
      <c r="G30" s="136"/>
      <c r="H30" s="132"/>
      <c r="I30" s="136"/>
      <c r="J30" s="136"/>
    </row>
    <row r="31" spans="1:10" ht="15" customHeight="1" x14ac:dyDescent="0.2">
      <c r="A31" s="16"/>
      <c r="B31" s="15"/>
      <c r="C31" s="15"/>
      <c r="D31" s="15"/>
      <c r="E31" s="33"/>
      <c r="F31" s="15"/>
      <c r="G31" s="15"/>
      <c r="H31" s="15"/>
      <c r="I31" s="15"/>
      <c r="J31" s="35" t="s">
        <v>88</v>
      </c>
    </row>
    <row r="32" spans="1:10" x14ac:dyDescent="0.2">
      <c r="C32" s="3"/>
      <c r="D32" s="3"/>
    </row>
    <row r="33" spans="2:4" x14ac:dyDescent="0.2">
      <c r="B33" s="7"/>
      <c r="C33" s="3"/>
      <c r="D33" s="3"/>
    </row>
    <row r="34" spans="2:4" x14ac:dyDescent="0.2">
      <c r="B34" s="7"/>
      <c r="C34" s="3"/>
      <c r="D34" s="3"/>
    </row>
  </sheetData>
  <mergeCells count="4">
    <mergeCell ref="H10:J10"/>
    <mergeCell ref="B10:D10"/>
    <mergeCell ref="A9:J9"/>
    <mergeCell ref="E10:G10"/>
  </mergeCells>
  <phoneticPr fontId="0" type="noConversion"/>
  <printOptions horizontalCentered="1"/>
  <pageMargins left="0.25" right="0.25" top="0.75" bottom="0.46" header="0.3" footer="0.3"/>
  <pageSetup paperSize="9" scale="8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1"/>
  <sheetViews>
    <sheetView showGridLines="0" zoomScaleNormal="100" workbookViewId="0">
      <selection activeCell="E20" sqref="E20"/>
    </sheetView>
  </sheetViews>
  <sheetFormatPr defaultColWidth="9.33203125" defaultRowHeight="12.75" x14ac:dyDescent="0.2"/>
  <cols>
    <col min="1" max="1" width="10" style="2" customWidth="1"/>
    <col min="2" max="2" width="8.6640625" style="2" customWidth="1"/>
    <col min="3" max="3" width="10.5" style="2" customWidth="1"/>
    <col min="4" max="4" width="8.6640625" style="2" customWidth="1"/>
    <col min="5" max="5" width="10.5" style="2" customWidth="1"/>
    <col min="6" max="6" width="8.6640625" style="2" customWidth="1"/>
    <col min="7" max="7" width="10.5" style="2" customWidth="1"/>
    <col min="8" max="8" width="8.6640625" style="2" customWidth="1"/>
    <col min="9" max="9" width="10.5" style="2" customWidth="1"/>
    <col min="10" max="10" width="8.6640625" style="2" customWidth="1"/>
    <col min="11" max="11" width="10.5" style="2" customWidth="1"/>
    <col min="12" max="12" width="8.6640625" style="2" customWidth="1"/>
    <col min="13" max="13" width="10.5" style="2" customWidth="1"/>
    <col min="14" max="14" width="8.6640625" style="2" customWidth="1"/>
    <col min="15" max="15" width="10.5" style="2" customWidth="1"/>
    <col min="16" max="16" width="8.6640625" style="2" customWidth="1"/>
    <col min="17" max="17" width="10.5" style="2" customWidth="1"/>
    <col min="18" max="18" width="8.6640625" style="2" customWidth="1"/>
    <col min="19" max="19" width="10.5" style="2" customWidth="1"/>
    <col min="20" max="16384" width="9.33203125" style="2"/>
  </cols>
  <sheetData>
    <row r="1" spans="1:23" s="38" customFormat="1" ht="15" x14ac:dyDescent="0.25">
      <c r="A1" s="36" t="s">
        <v>89</v>
      </c>
      <c r="B1" s="37"/>
      <c r="C1" s="37"/>
      <c r="D1" s="37"/>
      <c r="E1" s="37"/>
      <c r="F1" s="37"/>
      <c r="G1" s="37"/>
      <c r="H1" s="37"/>
      <c r="I1" s="37"/>
      <c r="J1" s="37"/>
      <c r="K1" s="37"/>
      <c r="L1" s="37"/>
      <c r="M1" s="37"/>
      <c r="N1" s="37"/>
    </row>
    <row r="2" spans="1:23" s="38" customFormat="1" ht="15" x14ac:dyDescent="0.25">
      <c r="A2" s="166" t="s">
        <v>38</v>
      </c>
      <c r="B2" s="37"/>
      <c r="C2" s="37"/>
      <c r="D2" s="37"/>
      <c r="E2" s="37"/>
      <c r="F2" s="37"/>
      <c r="G2" s="37"/>
      <c r="H2" s="37"/>
      <c r="I2" s="37"/>
      <c r="J2" s="37"/>
      <c r="K2" s="37"/>
      <c r="L2" s="37"/>
      <c r="M2" s="37"/>
      <c r="N2" s="37"/>
    </row>
    <row r="3" spans="1:23" s="38" customFormat="1" ht="3.75" customHeight="1" x14ac:dyDescent="0.25">
      <c r="A3" s="168"/>
      <c r="B3" s="37"/>
      <c r="C3" s="37"/>
      <c r="D3" s="37"/>
      <c r="E3" s="37"/>
      <c r="F3" s="37"/>
      <c r="G3" s="37"/>
      <c r="H3" s="37"/>
      <c r="I3" s="37"/>
      <c r="J3" s="37"/>
      <c r="K3" s="37"/>
      <c r="L3" s="37"/>
      <c r="M3" s="37"/>
      <c r="N3" s="37"/>
    </row>
    <row r="4" spans="1:23" s="38" customFormat="1" ht="15" x14ac:dyDescent="0.25">
      <c r="A4" s="36" t="s">
        <v>148</v>
      </c>
      <c r="B4" s="37"/>
      <c r="C4" s="37"/>
      <c r="D4" s="37"/>
      <c r="E4" s="37"/>
      <c r="F4" s="37"/>
      <c r="G4" s="37"/>
      <c r="H4" s="37"/>
      <c r="I4" s="37"/>
      <c r="J4" s="37"/>
      <c r="K4" s="37"/>
      <c r="L4" s="37"/>
      <c r="M4" s="37"/>
      <c r="N4" s="37"/>
    </row>
    <row r="5" spans="1:23" s="38" customFormat="1" ht="15" x14ac:dyDescent="0.25">
      <c r="A5" s="36" t="s">
        <v>149</v>
      </c>
      <c r="B5" s="37"/>
      <c r="C5" s="37"/>
      <c r="D5" s="37"/>
      <c r="E5" s="37"/>
      <c r="F5" s="37"/>
      <c r="G5" s="37"/>
      <c r="H5" s="37"/>
      <c r="I5" s="37"/>
      <c r="J5" s="37"/>
      <c r="K5" s="37"/>
      <c r="L5" s="37"/>
      <c r="M5" s="37"/>
      <c r="N5" s="37"/>
    </row>
    <row r="6" spans="1:23" s="38" customFormat="1" ht="3.75" customHeight="1" x14ac:dyDescent="0.25">
      <c r="A6" s="168"/>
      <c r="B6" s="37"/>
      <c r="C6" s="37"/>
      <c r="D6" s="37"/>
      <c r="E6" s="37"/>
      <c r="F6" s="37"/>
      <c r="G6" s="37"/>
      <c r="H6" s="37"/>
      <c r="I6" s="37"/>
      <c r="J6" s="37"/>
      <c r="K6" s="37"/>
      <c r="L6" s="37"/>
      <c r="M6" s="37"/>
      <c r="N6" s="37"/>
    </row>
    <row r="7" spans="1:23" s="38" customFormat="1" ht="15.75" customHeight="1" x14ac:dyDescent="0.25">
      <c r="A7" s="166" t="s">
        <v>123</v>
      </c>
      <c r="B7" s="37"/>
      <c r="C7" s="37"/>
      <c r="D7" s="37"/>
    </row>
    <row r="8" spans="1:23" s="38" customFormat="1" ht="15.75" customHeight="1" x14ac:dyDescent="0.25">
      <c r="A8" s="39"/>
      <c r="B8" s="37"/>
      <c r="C8" s="37"/>
      <c r="D8" s="37"/>
    </row>
    <row r="9" spans="1:23" s="32" customFormat="1" ht="40.5" customHeight="1" thickBot="1" x14ac:dyDescent="0.25">
      <c r="A9" s="267" t="s">
        <v>118</v>
      </c>
      <c r="B9" s="267"/>
      <c r="C9" s="267"/>
      <c r="D9" s="267"/>
      <c r="E9" s="267"/>
      <c r="F9" s="267"/>
      <c r="G9" s="267"/>
      <c r="H9" s="267"/>
      <c r="I9" s="267"/>
      <c r="J9" s="267"/>
      <c r="K9" s="267"/>
      <c r="L9" s="267"/>
      <c r="M9" s="267"/>
      <c r="N9" s="96"/>
      <c r="O9" s="104"/>
      <c r="P9" s="104"/>
      <c r="Q9" s="104"/>
      <c r="R9" s="104"/>
      <c r="S9" s="104"/>
    </row>
    <row r="10" spans="1:23" ht="27" customHeight="1" x14ac:dyDescent="0.25">
      <c r="A10" s="59"/>
      <c r="B10" s="253" t="s">
        <v>2</v>
      </c>
      <c r="C10" s="259"/>
      <c r="D10" s="272" t="s">
        <v>31</v>
      </c>
      <c r="E10" s="273"/>
      <c r="F10" s="270" t="s">
        <v>32</v>
      </c>
      <c r="G10" s="271"/>
      <c r="H10" s="270" t="s">
        <v>33</v>
      </c>
      <c r="I10" s="271"/>
      <c r="J10" s="270" t="s">
        <v>34</v>
      </c>
      <c r="K10" s="269"/>
      <c r="L10" s="272" t="s">
        <v>35</v>
      </c>
      <c r="M10" s="273"/>
      <c r="N10" s="269" t="s">
        <v>36</v>
      </c>
      <c r="O10" s="269"/>
      <c r="P10" s="270" t="s">
        <v>37</v>
      </c>
      <c r="Q10" s="271"/>
      <c r="R10" s="269" t="s">
        <v>116</v>
      </c>
      <c r="S10" s="269"/>
    </row>
    <row r="11" spans="1:23" ht="46.5" customHeight="1" x14ac:dyDescent="0.25">
      <c r="A11" s="49"/>
      <c r="B11" s="50" t="s">
        <v>47</v>
      </c>
      <c r="C11" s="57" t="s">
        <v>117</v>
      </c>
      <c r="D11" s="50" t="s">
        <v>47</v>
      </c>
      <c r="E11" s="57" t="s">
        <v>117</v>
      </c>
      <c r="F11" s="50" t="s">
        <v>47</v>
      </c>
      <c r="G11" s="51" t="s">
        <v>117</v>
      </c>
      <c r="H11" s="50" t="s">
        <v>47</v>
      </c>
      <c r="I11" s="57" t="s">
        <v>117</v>
      </c>
      <c r="J11" s="98" t="s">
        <v>47</v>
      </c>
      <c r="K11" s="51" t="s">
        <v>117</v>
      </c>
      <c r="L11" s="50" t="s">
        <v>47</v>
      </c>
      <c r="M11" s="57" t="s">
        <v>117</v>
      </c>
      <c r="N11" s="98" t="s">
        <v>47</v>
      </c>
      <c r="O11" s="51" t="s">
        <v>117</v>
      </c>
      <c r="P11" s="50" t="s">
        <v>47</v>
      </c>
      <c r="Q11" s="57" t="s">
        <v>117</v>
      </c>
      <c r="R11" s="98" t="s">
        <v>47</v>
      </c>
      <c r="S11" s="51" t="s">
        <v>117</v>
      </c>
    </row>
    <row r="12" spans="1:23" ht="11.25" customHeight="1" x14ac:dyDescent="0.25">
      <c r="A12" s="201"/>
      <c r="B12" s="164"/>
      <c r="C12" s="105"/>
      <c r="D12" s="164"/>
      <c r="E12" s="105"/>
      <c r="F12" s="178"/>
      <c r="G12" s="105"/>
      <c r="H12" s="164"/>
      <c r="I12" s="202"/>
      <c r="J12" s="178"/>
      <c r="K12" s="105"/>
      <c r="L12" s="164"/>
      <c r="M12" s="203"/>
      <c r="N12" s="179"/>
      <c r="O12" s="204"/>
      <c r="P12" s="179"/>
      <c r="Q12" s="204"/>
      <c r="R12" s="179"/>
      <c r="S12" s="179"/>
    </row>
    <row r="13" spans="1:23" ht="15" customHeight="1" x14ac:dyDescent="0.25">
      <c r="A13" s="46" t="s">
        <v>177</v>
      </c>
      <c r="B13" s="43">
        <f>SUM(D13,F13,H13,J13,L13,N13,P13,R13)</f>
        <v>2945</v>
      </c>
      <c r="C13" s="44">
        <f>SUM(E13,G13,I13,K13,M13,O13,Q13,S13)</f>
        <v>224278</v>
      </c>
      <c r="D13" s="102">
        <v>111</v>
      </c>
      <c r="E13" s="103">
        <v>4299</v>
      </c>
      <c r="F13" s="101">
        <v>934</v>
      </c>
      <c r="G13" s="101">
        <v>49618</v>
      </c>
      <c r="H13" s="102">
        <v>1098</v>
      </c>
      <c r="I13" s="103">
        <v>77142</v>
      </c>
      <c r="J13" s="101">
        <v>616</v>
      </c>
      <c r="K13" s="101">
        <v>61365</v>
      </c>
      <c r="L13" s="102">
        <v>137</v>
      </c>
      <c r="M13" s="103">
        <v>20838</v>
      </c>
      <c r="N13" s="108">
        <v>30</v>
      </c>
      <c r="O13" s="101">
        <v>6223</v>
      </c>
      <c r="P13" s="102">
        <v>13</v>
      </c>
      <c r="Q13" s="103">
        <v>3070</v>
      </c>
      <c r="R13" s="101">
        <v>6</v>
      </c>
      <c r="S13" s="101">
        <v>1723</v>
      </c>
      <c r="T13" s="106"/>
      <c r="U13" s="3"/>
    </row>
    <row r="14" spans="1:23" s="5" customFormat="1" ht="15" customHeight="1" x14ac:dyDescent="0.25">
      <c r="A14" s="46" t="s">
        <v>189</v>
      </c>
      <c r="B14" s="43">
        <f>SUM(D14,F14,H14,J14,L14,N14,P14,R14)</f>
        <v>3934</v>
      </c>
      <c r="C14" s="44">
        <f>SUM(E14,G14,I14,K14,M14,O14,Q14,S14)</f>
        <v>294082</v>
      </c>
      <c r="D14" s="102">
        <v>199</v>
      </c>
      <c r="E14" s="103">
        <v>7636</v>
      </c>
      <c r="F14" s="101">
        <v>1264</v>
      </c>
      <c r="G14" s="101">
        <v>63111</v>
      </c>
      <c r="H14" s="102">
        <v>1474</v>
      </c>
      <c r="I14" s="103">
        <v>104264</v>
      </c>
      <c r="J14" s="101">
        <v>814</v>
      </c>
      <c r="K14" s="101">
        <v>84301</v>
      </c>
      <c r="L14" s="102">
        <v>122</v>
      </c>
      <c r="M14" s="103">
        <v>19830</v>
      </c>
      <c r="N14" s="108">
        <v>39</v>
      </c>
      <c r="O14" s="101">
        <v>8643</v>
      </c>
      <c r="P14" s="102">
        <v>12</v>
      </c>
      <c r="Q14" s="103">
        <v>3463</v>
      </c>
      <c r="R14" s="101">
        <v>10</v>
      </c>
      <c r="S14" s="101">
        <v>2834</v>
      </c>
      <c r="T14" s="106"/>
      <c r="U14" s="3"/>
    </row>
    <row r="15" spans="1:23" s="5" customFormat="1" ht="21.75" customHeight="1" x14ac:dyDescent="0.25">
      <c r="A15" s="174" t="s">
        <v>85</v>
      </c>
      <c r="B15" s="95"/>
      <c r="C15" s="133"/>
      <c r="D15" s="101"/>
      <c r="E15" s="103"/>
      <c r="F15" s="101"/>
      <c r="G15" s="103"/>
      <c r="H15" s="101"/>
      <c r="I15" s="103"/>
      <c r="J15" s="101"/>
      <c r="K15" s="103"/>
      <c r="L15" s="101"/>
      <c r="M15" s="103"/>
      <c r="N15" s="108"/>
      <c r="O15" s="205"/>
      <c r="P15" s="108"/>
      <c r="Q15" s="205"/>
      <c r="R15" s="108"/>
      <c r="S15" s="108"/>
      <c r="T15" s="106"/>
      <c r="U15" s="94"/>
    </row>
    <row r="16" spans="1:23" ht="30" customHeight="1" x14ac:dyDescent="0.25">
      <c r="A16" s="47" t="s">
        <v>190</v>
      </c>
      <c r="B16" s="99">
        <f>ROUND(B14/B13*100,1)</f>
        <v>133.6</v>
      </c>
      <c r="C16" s="107">
        <f>ROUND(C14/C13*100,1)</f>
        <v>131.1</v>
      </c>
      <c r="D16" s="100">
        <f>ROUND(D14/D13*100,1)</f>
        <v>179.3</v>
      </c>
      <c r="E16" s="107">
        <f t="shared" ref="E16:O16" si="0">ROUND(E14/E13*100,1)</f>
        <v>177.6</v>
      </c>
      <c r="F16" s="99">
        <f t="shared" si="0"/>
        <v>135.30000000000001</v>
      </c>
      <c r="G16" s="100">
        <f t="shared" si="0"/>
        <v>127.2</v>
      </c>
      <c r="H16" s="99">
        <f t="shared" si="0"/>
        <v>134.19999999999999</v>
      </c>
      <c r="I16" s="107">
        <f t="shared" si="0"/>
        <v>135.19999999999999</v>
      </c>
      <c r="J16" s="99">
        <f t="shared" si="0"/>
        <v>132.1</v>
      </c>
      <c r="K16" s="100">
        <f t="shared" si="0"/>
        <v>137.4</v>
      </c>
      <c r="L16" s="99">
        <f t="shared" si="0"/>
        <v>89.1</v>
      </c>
      <c r="M16" s="107">
        <f t="shared" si="0"/>
        <v>95.2</v>
      </c>
      <c r="N16" s="99">
        <f t="shared" si="0"/>
        <v>130</v>
      </c>
      <c r="O16" s="100">
        <f t="shared" si="0"/>
        <v>138.9</v>
      </c>
      <c r="P16" s="99">
        <f>ROUND(P14/P13*100,1)</f>
        <v>92.3</v>
      </c>
      <c r="Q16" s="107">
        <f>ROUND(Q14/Q13*100,1)</f>
        <v>112.8</v>
      </c>
      <c r="R16" s="99">
        <f>ROUND(R14/R13*100,1)</f>
        <v>166.7</v>
      </c>
      <c r="S16" s="100">
        <f>ROUND(S14/S13*100,1)</f>
        <v>164.5</v>
      </c>
      <c r="T16" s="100"/>
      <c r="U16" s="3"/>
      <c r="V16" s="3"/>
      <c r="W16" s="3"/>
    </row>
    <row r="17" spans="1:25" ht="6" customHeight="1" x14ac:dyDescent="0.25">
      <c r="A17" s="172"/>
      <c r="B17" s="99"/>
      <c r="C17" s="107"/>
      <c r="D17" s="100"/>
      <c r="E17" s="100"/>
      <c r="F17" s="99"/>
      <c r="G17" s="100"/>
      <c r="H17" s="99"/>
      <c r="I17" s="100"/>
      <c r="J17" s="99"/>
      <c r="K17" s="100"/>
      <c r="L17" s="99"/>
      <c r="M17" s="100"/>
      <c r="N17" s="99"/>
      <c r="O17" s="100"/>
      <c r="P17" s="99"/>
      <c r="Q17" s="100"/>
      <c r="R17" s="99"/>
      <c r="S17" s="100"/>
      <c r="T17" s="106"/>
      <c r="U17" s="3"/>
    </row>
    <row r="18" spans="1:25" ht="18.75" customHeight="1" x14ac:dyDescent="0.2">
      <c r="A18" s="268"/>
      <c r="B18" s="268"/>
      <c r="C18" s="268"/>
      <c r="D18" s="100"/>
      <c r="E18" s="100"/>
      <c r="F18" s="100"/>
      <c r="G18" s="100"/>
      <c r="H18" s="100"/>
      <c r="I18" s="100"/>
      <c r="J18" s="100"/>
      <c r="K18" s="100"/>
      <c r="L18" s="100"/>
      <c r="M18" s="100"/>
      <c r="N18" s="100"/>
      <c r="O18" s="100"/>
      <c r="P18" s="100"/>
      <c r="Q18" s="100"/>
      <c r="R18" s="100"/>
      <c r="S18" s="100"/>
      <c r="T18" s="106"/>
      <c r="U18" s="3"/>
    </row>
    <row r="19" spans="1:25" ht="15" customHeight="1" x14ac:dyDescent="0.2">
      <c r="A19" s="1"/>
      <c r="B19" s="24"/>
      <c r="C19" s="24"/>
      <c r="D19" s="24"/>
      <c r="E19" s="24"/>
      <c r="F19" s="24"/>
      <c r="G19" s="24"/>
      <c r="H19" s="24"/>
      <c r="I19" s="24"/>
      <c r="J19" s="24"/>
      <c r="K19" s="24"/>
      <c r="M19" s="134"/>
      <c r="N19" s="134"/>
      <c r="O19" s="134"/>
      <c r="P19" s="134"/>
      <c r="Q19" s="134"/>
      <c r="R19" s="134"/>
      <c r="S19" s="176" t="s">
        <v>151</v>
      </c>
      <c r="T19" s="134"/>
      <c r="U19" s="134"/>
      <c r="V19" s="134"/>
      <c r="W19" s="134"/>
      <c r="X19" s="134"/>
      <c r="Y19" s="134"/>
    </row>
    <row r="20" spans="1:25" ht="15" customHeight="1" x14ac:dyDescent="0.2">
      <c r="A20" s="1"/>
      <c r="B20" s="24"/>
      <c r="C20" s="24"/>
      <c r="D20" s="24"/>
      <c r="E20" s="24"/>
      <c r="F20" s="24"/>
      <c r="G20" s="24"/>
      <c r="H20" s="24"/>
      <c r="I20" s="24"/>
      <c r="J20" s="24"/>
      <c r="K20" s="24"/>
      <c r="L20" s="24"/>
      <c r="N20" s="24"/>
      <c r="S20" s="35"/>
    </row>
    <row r="21" spans="1:25" ht="15" customHeight="1" x14ac:dyDescent="0.2">
      <c r="A21" s="1"/>
      <c r="B21" s="24"/>
      <c r="C21" s="24"/>
      <c r="D21" s="24"/>
      <c r="E21" s="24"/>
      <c r="F21" s="24"/>
      <c r="G21" s="24"/>
      <c r="H21" s="24"/>
      <c r="I21" s="24"/>
      <c r="J21" s="24"/>
      <c r="K21" s="24"/>
      <c r="L21" s="24"/>
      <c r="N21" s="24"/>
      <c r="S21" s="35"/>
    </row>
  </sheetData>
  <mergeCells count="11">
    <mergeCell ref="A18:C18"/>
    <mergeCell ref="N10:O10"/>
    <mergeCell ref="P10:Q10"/>
    <mergeCell ref="R10:S10"/>
    <mergeCell ref="A9:M9"/>
    <mergeCell ref="D10:E10"/>
    <mergeCell ref="F10:G10"/>
    <mergeCell ref="H10:I10"/>
    <mergeCell ref="J10:K10"/>
    <mergeCell ref="L10:M10"/>
    <mergeCell ref="B10:C10"/>
  </mergeCells>
  <pageMargins left="0.70866141732283472" right="0.19685039370078741"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Sadržaj</vt:lpstr>
      <vt:lpstr>Tab. 1 </vt:lpstr>
      <vt:lpstr>G1 </vt:lpstr>
      <vt:lpstr>Tab.2</vt:lpstr>
      <vt:lpstr>G2</vt:lpstr>
      <vt:lpstr>G3</vt:lpstr>
      <vt:lpstr>Tab. 3</vt:lpstr>
      <vt:lpstr>Tab. 4</vt:lpstr>
      <vt:lpstr>Tab. 5</vt:lpstr>
      <vt:lpstr>Tab. 6</vt:lpstr>
      <vt:lpstr>G4</vt:lpstr>
      <vt:lpstr>Tab. 7.</vt:lpstr>
      <vt:lpstr>Tab 8.</vt:lpstr>
      <vt:lpstr>Met</vt:lpstr>
      <vt:lpstr>Kratice i znakovi</vt:lpstr>
      <vt:lpstr>'G1 '!Print_Area</vt:lpstr>
      <vt:lpstr>'G2'!Print_Area</vt:lpstr>
      <vt:lpstr>'G3'!Print_Area</vt:lpstr>
      <vt:lpstr>Met!Print_Area</vt:lpstr>
      <vt:lpstr>'Tab 8.'!Print_Area</vt:lpstr>
      <vt:lpstr>'Tab. 1 '!Print_Area</vt:lpstr>
      <vt:lpstr>'Tab. 3'!Print_Area</vt:lpstr>
      <vt:lpstr>'Tab. 4'!Print_Area</vt:lpstr>
      <vt:lpstr>'Tab. 6'!Print_Area</vt:lpstr>
      <vt:lpstr>Tab.2!Print_Area</vt:lpstr>
    </vt:vector>
  </TitlesOfParts>
  <Company>grad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Željka Bešlić</cp:lastModifiedBy>
  <cp:lastPrinted>2025-10-17T06:19:28Z</cp:lastPrinted>
  <dcterms:created xsi:type="dcterms:W3CDTF">2003-12-19T12:22:20Z</dcterms:created>
  <dcterms:modified xsi:type="dcterms:W3CDTF">2025-10-17T11:04:48Z</dcterms:modified>
</cp:coreProperties>
</file>